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OPĆI DIO" sheetId="1" r:id="rId1"/>
    <sheet name="planprihoda2014" sheetId="2" r:id="rId2"/>
    <sheet name="FP2014iprojekcije2015-2016" sheetId="3" r:id="rId3"/>
    <sheet name="List1" sheetId="4" r:id="rId4"/>
  </sheets>
  <definedNames>
    <definedName name="_xlnm.Print_Titles" localSheetId="2">'FP2014iprojekcije2015-2016'!$1:$2</definedName>
    <definedName name="_xlnm.Print_Titles" localSheetId="1">'planprihoda2014'!$1:$1</definedName>
    <definedName name="_xlnm.Print_Area" localSheetId="0">'OPĆI DIO'!$A$1:$H$23</definedName>
    <definedName name="_xlnm.Print_Area" localSheetId="1">'planprihoda2014'!$A$1:$J$43</definedName>
  </definedNames>
  <calcPr fullCalcOnLoad="1"/>
</workbook>
</file>

<file path=xl/sharedStrings.xml><?xml version="1.0" encoding="utf-8"?>
<sst xmlns="http://schemas.openxmlformats.org/spreadsheetml/2006/main" count="228" uniqueCount="128">
  <si>
    <t>Prijedlog plana 
za 2014.</t>
  </si>
  <si>
    <t>Projekcija plana
za 2015.</t>
  </si>
  <si>
    <t>Projekcija plana 
za 2016.</t>
  </si>
  <si>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</si>
  <si>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</si>
  <si>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</si>
  <si>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</si>
  <si>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</si>
  <si>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</si>
  <si>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</si>
  <si>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</si>
  <si>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</si>
  <si>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</si>
  <si>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</si>
  <si>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</si>
  <si>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</si>
  <si>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</si>
  <si>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</si>
  <si>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</si>
  <si>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</si>
  <si>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</si>
  <si>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Prihodi od nefinancijske imovine i nadoknade šteta s osnova osiguranja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</si>
  <si>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</si>
  <si>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</si>
  <si>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</si>
  <si>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</si>
  <si>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</si>
  <si>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</si>
  <si>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</si>
  <si>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</si>
  <si>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</si>
  <si>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</si>
  <si>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</si>
  <si>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</si>
  <si>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</si>
  <si>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</si>
  <si>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</si>
  <si>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</si>
  <si>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</si>
  <si>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</si>
  <si>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</si>
  <si>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</si>
  <si>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</si>
  <si>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</si>
  <si>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</si>
  <si>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</si>
  <si>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PROJEKCIJA PLANA ZA 2015.</t>
  </si>
  <si>
    <t>PROJEKCIJA PLANA ZA 2016.</t>
  </si>
  <si>
    <t>Knjige, umjetnička djela i ostale izložbene vrijednosti</t>
  </si>
  <si>
    <t>OPĆI DIO</t>
  </si>
  <si>
    <t>PRIHODI UKUPNO</t>
  </si>
  <si>
    <t>RASHODI UKUPNO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</si>
  <si>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</si>
  <si>
    <t>OŠ Prof. Blaž Mađer, Novigrad Podravski</t>
  </si>
  <si>
    <t>Plaće za zaposlene</t>
  </si>
  <si>
    <t xml:space="preserve">Državni proračun </t>
  </si>
  <si>
    <t>Državni proračun</t>
  </si>
  <si>
    <t>A530</t>
  </si>
  <si>
    <t>županijski proračun-zakonski standard</t>
  </si>
  <si>
    <t>županijski proračun-iznad standarda</t>
  </si>
  <si>
    <t>A100052</t>
  </si>
  <si>
    <t>P1030</t>
  </si>
  <si>
    <t>Zakonski standard u osnovnom školstvu</t>
  </si>
  <si>
    <t>Odgojnoobrazovno, administrativno i tehničko osoblje</t>
  </si>
  <si>
    <t>Financijski rashodi</t>
  </si>
  <si>
    <t>Izvor 1.</t>
  </si>
  <si>
    <t>Izvor 1.2.</t>
  </si>
  <si>
    <t>Prihodi od poreza za decentralizirane funkcije</t>
  </si>
  <si>
    <t xml:space="preserve">Izvor 5. </t>
  </si>
  <si>
    <t>Izvor 5.4.</t>
  </si>
  <si>
    <t>Pomoći izravnanja za decentralizirane funkcije</t>
  </si>
  <si>
    <t>K100027</t>
  </si>
  <si>
    <t>Opremanje OŠ</t>
  </si>
  <si>
    <t>Rashodi za nabave nefinancijske imovine</t>
  </si>
  <si>
    <t>Rashodi za nabavu proizvedene nefinancijske imovine</t>
  </si>
  <si>
    <t>A100053</t>
  </si>
  <si>
    <t>Županijske javne potrebe u osnovnom školstvu</t>
  </si>
  <si>
    <t>Izvor 5.</t>
  </si>
  <si>
    <t>Izvor 1.1.</t>
  </si>
  <si>
    <t>Prihodi od poreza za redovnu djelatnost</t>
  </si>
  <si>
    <t>Rashodi poslovanja</t>
  </si>
  <si>
    <t>Rashodi za materijal i usluge</t>
  </si>
  <si>
    <t xml:space="preserve">Izvor 3. </t>
  </si>
  <si>
    <t>Izvor 3.1.</t>
  </si>
  <si>
    <t>Vlastiti prihodi-proračunski korisnik</t>
  </si>
  <si>
    <t>Izvor 5.5.</t>
  </si>
  <si>
    <t>Pomoći iz proračuna-proračunski korisnici</t>
  </si>
  <si>
    <t>A10053</t>
  </si>
  <si>
    <t>K100029</t>
  </si>
  <si>
    <t>Izvor 3.</t>
  </si>
  <si>
    <t>Vlastiti prihodi-proračunski korisnici</t>
  </si>
  <si>
    <t>Rashodi za nabavu proizvedene dugotrajne imovine</t>
  </si>
  <si>
    <t>Prihodi od prodaje nafinancijske imovine</t>
  </si>
  <si>
    <t>Pomoći (prihodi iz proračuna općine)</t>
  </si>
  <si>
    <t>Ostali nespomenuti prihodi</t>
  </si>
  <si>
    <t>UKUPNO Rashodi/Izdaci</t>
  </si>
  <si>
    <t>Ulaganja u računalne programe</t>
  </si>
  <si>
    <t>Rashodi za dodatna ulaganja na nefinancijskoj imovini</t>
  </si>
  <si>
    <t>Dodatna ulaganja na građevinskim objektima</t>
  </si>
  <si>
    <t>Prihodi od prodaje nefinancijske imovine i nadoknade šteta s osnova osiguranja</t>
  </si>
  <si>
    <t>Prihodi za posebne namjene  (iz proračuna općine)</t>
  </si>
  <si>
    <t>Županija iznad standarda</t>
  </si>
  <si>
    <t>ostali nespomenuti prihodi</t>
  </si>
  <si>
    <t>ukupno 2014</t>
  </si>
  <si>
    <t>K1031</t>
  </si>
  <si>
    <t>Kapitalni projekt</t>
  </si>
  <si>
    <t>K100049</t>
  </si>
  <si>
    <t>Dogradnja zgrade OŠ Prof. Blaž Mađer</t>
  </si>
  <si>
    <t>Izvor 1</t>
  </si>
  <si>
    <t>Izvor 1.4.</t>
  </si>
  <si>
    <t>Izvor 7.</t>
  </si>
  <si>
    <t>Prihodi od prodaje imovine</t>
  </si>
  <si>
    <t>Izvor 7.1.</t>
  </si>
  <si>
    <t>Prihodi od prodaje neproizvedene dugotrajne imovine</t>
  </si>
  <si>
    <t>Izvor 5</t>
  </si>
  <si>
    <t>Rashodi za nabavu nefinscijske imovine</t>
  </si>
  <si>
    <t>Prihodi za posebne namjene (iz proračuna općine)</t>
  </si>
  <si>
    <t>državni proračun</t>
  </si>
  <si>
    <t>Županija Iznad standarda</t>
  </si>
  <si>
    <t>Prihodi za posebne namjene (iz proračuna općine)-pomoći</t>
  </si>
  <si>
    <t>Pomoći-decentralizirane funkcije</t>
  </si>
  <si>
    <t>U Novigradu, 27.12. 2013.</t>
  </si>
  <si>
    <t>Ravnatelj:</t>
  </si>
  <si>
    <t>Lidija Peroš, prof.</t>
  </si>
  <si>
    <t>U Novigradu, 27.12.2013.</t>
  </si>
  <si>
    <t>Ravnatelj: Lidija Peroš, prof.</t>
  </si>
  <si>
    <t>Prihodi od prodaje nefinancijske imovine</t>
  </si>
  <si>
    <t>PRIHODI OD PRODAJE  NEFINANCIJSKE IMOVINE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</si>
</sst>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\ _k_n_-;\-* #,##0.0\ _k_n_-;_-* &quot;-&quot;?\ _k_n_-;_-@_-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left"/>
    </xf>
    <xf numFmtId="0" fontId="34" fillId="0" borderId="23" xfId="0" applyNumberFormat="1" applyFont="1" applyFill="1" applyBorder="1" applyAlignment="1" applyProtection="1">
      <alignment wrapText="1"/>
      <protection/>
    </xf>
    <xf numFmtId="0" fontId="36" fillId="0" borderId="23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41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41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0" fontId="26" fillId="35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180" fontId="25" fillId="0" borderId="24" xfId="102" applyNumberFormat="1" applyFont="1" applyFill="1" applyBorder="1" applyAlignment="1" applyProtection="1">
      <alignment wrapText="1"/>
      <protection/>
    </xf>
    <xf numFmtId="180" fontId="27" fillId="0" borderId="24" xfId="0" applyNumberFormat="1" applyFont="1" applyFill="1" applyBorder="1" applyAlignment="1" applyProtection="1">
      <alignment wrapText="1"/>
      <protection/>
    </xf>
    <xf numFmtId="180" fontId="27" fillId="0" borderId="24" xfId="102" applyNumberFormat="1" applyFont="1" applyFill="1" applyBorder="1" applyAlignment="1" applyProtection="1">
      <alignment wrapText="1"/>
      <protection/>
    </xf>
    <xf numFmtId="180" fontId="25" fillId="0" borderId="24" xfId="102" applyNumberFormat="1" applyFont="1" applyFill="1" applyBorder="1" applyAlignment="1" applyProtection="1">
      <alignment/>
      <protection/>
    </xf>
    <xf numFmtId="180" fontId="27" fillId="0" borderId="24" xfId="102" applyNumberFormat="1" applyFont="1" applyFill="1" applyBorder="1" applyAlignment="1" applyProtection="1">
      <alignment/>
      <protection/>
    </xf>
    <xf numFmtId="180" fontId="27" fillId="0" borderId="24" xfId="0" applyNumberFormat="1" applyFont="1" applyFill="1" applyBorder="1" applyAlignment="1" applyProtection="1">
      <alignment/>
      <protection/>
    </xf>
    <xf numFmtId="0" fontId="27" fillId="0" borderId="44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0" fontId="25" fillId="0" borderId="4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3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left"/>
      <protection/>
    </xf>
    <xf numFmtId="0" fontId="21" fillId="0" borderId="26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1" fontId="22" fillId="49" borderId="46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Border="1" applyAlignment="1">
      <alignment wrapText="1"/>
    </xf>
    <xf numFmtId="1" fontId="22" fillId="0" borderId="46" xfId="0" applyNumberFormat="1" applyFont="1" applyFill="1" applyBorder="1" applyAlignment="1">
      <alignment horizontal="right" vertical="top" wrapText="1"/>
    </xf>
    <xf numFmtId="1" fontId="21" fillId="0" borderId="46" xfId="0" applyNumberFormat="1" applyFont="1" applyBorder="1" applyAlignment="1">
      <alignment horizontal="left" wrapText="1"/>
    </xf>
    <xf numFmtId="1" fontId="21" fillId="0" borderId="47" xfId="0" applyNumberFormat="1" applyFont="1" applyBorder="1" applyAlignment="1">
      <alignment horizontal="left" wrapText="1"/>
    </xf>
    <xf numFmtId="1" fontId="21" fillId="0" borderId="47" xfId="0" applyNumberFormat="1" applyFont="1" applyBorder="1" applyAlignment="1">
      <alignment wrapText="1"/>
    </xf>
    <xf numFmtId="1" fontId="21" fillId="0" borderId="42" xfId="0" applyNumberFormat="1" applyFont="1" applyBorder="1" applyAlignment="1">
      <alignment wrapText="1"/>
    </xf>
    <xf numFmtId="1" fontId="22" fillId="49" borderId="47" xfId="0" applyNumberFormat="1" applyFont="1" applyFill="1" applyBorder="1" applyAlignment="1">
      <alignment horizontal="left" wrapText="1"/>
    </xf>
    <xf numFmtId="1" fontId="22" fillId="0" borderId="42" xfId="0" applyNumberFormat="1" applyFont="1" applyBorder="1" applyAlignment="1">
      <alignment wrapText="1"/>
    </xf>
    <xf numFmtId="1" fontId="21" fillId="0" borderId="4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1" fontId="21" fillId="0" borderId="49" xfId="0" applyNumberFormat="1" applyFont="1" applyBorder="1" applyAlignment="1">
      <alignment wrapText="1"/>
    </xf>
    <xf numFmtId="180" fontId="21" fillId="0" borderId="29" xfId="102" applyNumberFormat="1" applyFont="1" applyBorder="1" applyAlignment="1">
      <alignment horizontal="left" wrapText="1"/>
    </xf>
    <xf numFmtId="180" fontId="25" fillId="0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 horizontal="center" wrapText="1"/>
      <protection/>
    </xf>
    <xf numFmtId="1" fontId="22" fillId="0" borderId="47" xfId="0" applyNumberFormat="1" applyFont="1" applyFill="1" applyBorder="1" applyAlignment="1">
      <alignment horizontal="left" wrapText="1"/>
    </xf>
    <xf numFmtId="1" fontId="21" fillId="0" borderId="29" xfId="0" applyNumberFormat="1" applyFont="1" applyBorder="1" applyAlignment="1">
      <alignment horizontal="right" wrapText="1"/>
    </xf>
    <xf numFmtId="179" fontId="22" fillId="0" borderId="42" xfId="102" applyNumberFormat="1" applyFont="1" applyBorder="1" applyAlignment="1">
      <alignment wrapText="1"/>
    </xf>
    <xf numFmtId="1" fontId="22" fillId="0" borderId="47" xfId="0" applyNumberFormat="1" applyFont="1" applyFill="1" applyBorder="1" applyAlignment="1">
      <alignment horizont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0" xfId="0" applyFont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38600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38600"/>
          <a:ext cx="10477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438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438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42" t="s">
        <v>52</v>
      </c>
      <c r="B1" s="142"/>
      <c r="C1" s="142"/>
      <c r="D1" s="142"/>
      <c r="E1" s="142"/>
      <c r="F1" s="142"/>
      <c r="G1" s="142"/>
      <c r="H1" s="142"/>
    </row>
    <row r="2" spans="1:8" s="70" customFormat="1" ht="26.25" customHeight="1">
      <c r="A2" s="142" t="s">
        <v>49</v>
      </c>
      <c r="B2" s="142"/>
      <c r="C2" s="142"/>
      <c r="D2" s="142"/>
      <c r="E2" s="142"/>
      <c r="F2" s="142"/>
      <c r="G2" s="153"/>
      <c r="H2" s="153"/>
    </row>
    <row r="3" spans="1:8" ht="25.5" customHeight="1">
      <c r="A3" s="142"/>
      <c r="B3" s="142"/>
      <c r="C3" s="142"/>
      <c r="D3" s="142"/>
      <c r="E3" s="142"/>
      <c r="F3" s="142"/>
      <c r="G3" s="142"/>
      <c r="H3" s="144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0</v>
      </c>
      <c r="G5" s="77" t="s">
        <v>1</v>
      </c>
      <c r="H5" s="78" t="s">
        <v>2</v>
      </c>
      <c r="I5" s="79"/>
    </row>
    <row r="6" spans="1:9" ht="27.75" customHeight="1">
      <c r="A6" s="147" t="s">
        <v>50</v>
      </c>
      <c r="B6" s="146"/>
      <c r="C6" s="146"/>
      <c r="D6" s="146"/>
      <c r="E6" s="152"/>
      <c r="F6" s="137">
        <f>F7+F8</f>
        <v>5204500</v>
      </c>
      <c r="G6" s="137">
        <f>G7+G8</f>
        <v>5631400</v>
      </c>
      <c r="H6" s="137">
        <f>H7+H8</f>
        <v>7133400</v>
      </c>
      <c r="I6" s="99"/>
    </row>
    <row r="7" spans="1:8" ht="22.5" customHeight="1">
      <c r="A7" s="147" t="s">
        <v>3</v>
      </c>
      <c r="B7" s="146"/>
      <c r="C7" s="146"/>
      <c r="D7" s="146"/>
      <c r="E7" s="152"/>
      <c r="F7" s="81">
        <v>5122500</v>
      </c>
      <c r="G7" s="81">
        <v>5561900</v>
      </c>
      <c r="H7" s="81">
        <v>7063900</v>
      </c>
    </row>
    <row r="8" spans="1:8" ht="22.5" customHeight="1">
      <c r="A8" s="154" t="s">
        <v>127</v>
      </c>
      <c r="B8" s="152"/>
      <c r="C8" s="152"/>
      <c r="D8" s="152"/>
      <c r="E8" s="152"/>
      <c r="F8" s="81">
        <v>82000</v>
      </c>
      <c r="G8" s="81">
        <v>69500</v>
      </c>
      <c r="H8" s="81">
        <v>69500</v>
      </c>
    </row>
    <row r="9" spans="1:8" ht="22.5" customHeight="1">
      <c r="A9" s="100" t="s">
        <v>51</v>
      </c>
      <c r="B9" s="80"/>
      <c r="C9" s="80"/>
      <c r="D9" s="80"/>
      <c r="E9" s="80"/>
      <c r="F9" s="81">
        <f>F10+F11</f>
        <v>5204500</v>
      </c>
      <c r="G9" s="81">
        <f>G10+G11</f>
        <v>5631400</v>
      </c>
      <c r="H9" s="81">
        <f>H10+H11</f>
        <v>7133400</v>
      </c>
    </row>
    <row r="10" spans="1:8" ht="22.5" customHeight="1">
      <c r="A10" s="145" t="s">
        <v>4</v>
      </c>
      <c r="B10" s="146"/>
      <c r="C10" s="146"/>
      <c r="D10" s="146"/>
      <c r="E10" s="155"/>
      <c r="F10" s="82">
        <v>5122500</v>
      </c>
      <c r="G10" s="82">
        <v>5561900</v>
      </c>
      <c r="H10" s="82">
        <v>7063900</v>
      </c>
    </row>
    <row r="11" spans="1:8" ht="22.5" customHeight="1">
      <c r="A11" s="154" t="s">
        <v>5</v>
      </c>
      <c r="B11" s="152"/>
      <c r="C11" s="152"/>
      <c r="D11" s="152"/>
      <c r="E11" s="152"/>
      <c r="F11" s="82">
        <v>82000</v>
      </c>
      <c r="G11" s="82">
        <v>69500</v>
      </c>
      <c r="H11" s="82">
        <v>69500</v>
      </c>
    </row>
    <row r="12" spans="1:8" ht="22.5" customHeight="1">
      <c r="A12" s="145" t="s">
        <v>6</v>
      </c>
      <c r="B12" s="146"/>
      <c r="C12" s="146"/>
      <c r="D12" s="146"/>
      <c r="E12" s="146"/>
      <c r="F12" s="82">
        <f>+F6-F9</f>
        <v>0</v>
      </c>
      <c r="G12" s="82">
        <f>+G6-G9</f>
        <v>0</v>
      </c>
      <c r="H12" s="82">
        <f>+H6-H9</f>
        <v>0</v>
      </c>
    </row>
    <row r="13" spans="1:8" ht="25.5" customHeight="1">
      <c r="A13" s="142"/>
      <c r="B13" s="143"/>
      <c r="C13" s="143"/>
      <c r="D13" s="143"/>
      <c r="E13" s="143"/>
      <c r="F13" s="144"/>
      <c r="G13" s="144"/>
      <c r="H13" s="144"/>
    </row>
    <row r="14" spans="1:8" ht="27.75" customHeight="1">
      <c r="A14" s="73"/>
      <c r="B14" s="74"/>
      <c r="C14" s="74"/>
      <c r="D14" s="75"/>
      <c r="E14" s="76"/>
      <c r="F14" s="77" t="s">
        <v>0</v>
      </c>
      <c r="G14" s="77" t="s">
        <v>1</v>
      </c>
      <c r="H14" s="78" t="s">
        <v>2</v>
      </c>
    </row>
    <row r="15" spans="1:8" ht="22.5" customHeight="1">
      <c r="A15" s="148" t="s">
        <v>7</v>
      </c>
      <c r="B15" s="149"/>
      <c r="C15" s="149"/>
      <c r="D15" s="149"/>
      <c r="E15" s="150"/>
      <c r="F15" s="84">
        <v>0</v>
      </c>
      <c r="G15" s="84">
        <v>0</v>
      </c>
      <c r="H15" s="82">
        <v>0</v>
      </c>
    </row>
    <row r="16" spans="1:8" s="65" customFormat="1" ht="25.5" customHeight="1">
      <c r="A16" s="151"/>
      <c r="B16" s="143"/>
      <c r="C16" s="143"/>
      <c r="D16" s="143"/>
      <c r="E16" s="143"/>
      <c r="F16" s="144"/>
      <c r="G16" s="144"/>
      <c r="H16" s="144"/>
    </row>
    <row r="17" spans="1:8" s="65" customFormat="1" ht="27.75" customHeight="1">
      <c r="A17" s="73"/>
      <c r="B17" s="74"/>
      <c r="C17" s="74"/>
      <c r="D17" s="75"/>
      <c r="E17" s="76"/>
      <c r="F17" s="77" t="s">
        <v>0</v>
      </c>
      <c r="G17" s="77" t="s">
        <v>1</v>
      </c>
      <c r="H17" s="78" t="s">
        <v>2</v>
      </c>
    </row>
    <row r="18" spans="1:8" s="65" customFormat="1" ht="22.5" customHeight="1">
      <c r="A18" s="147" t="s">
        <v>8</v>
      </c>
      <c r="B18" s="146"/>
      <c r="C18" s="146"/>
      <c r="D18" s="146"/>
      <c r="E18" s="146"/>
      <c r="F18" s="81">
        <v>0</v>
      </c>
      <c r="G18" s="81">
        <v>0</v>
      </c>
      <c r="H18" s="81"/>
    </row>
    <row r="19" spans="1:8" s="65" customFormat="1" ht="22.5" customHeight="1">
      <c r="A19" s="147" t="s">
        <v>9</v>
      </c>
      <c r="B19" s="146"/>
      <c r="C19" s="146"/>
      <c r="D19" s="146"/>
      <c r="E19" s="146"/>
      <c r="F19" s="81">
        <v>0</v>
      </c>
      <c r="G19" s="81">
        <v>0</v>
      </c>
      <c r="H19" s="81"/>
    </row>
    <row r="20" spans="1:8" s="65" customFormat="1" ht="22.5" customHeight="1">
      <c r="A20" s="145" t="s">
        <v>10</v>
      </c>
      <c r="B20" s="146"/>
      <c r="C20" s="146"/>
      <c r="D20" s="146"/>
      <c r="E20" s="146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45" t="s">
        <v>11</v>
      </c>
      <c r="B22" s="146"/>
      <c r="C22" s="146"/>
      <c r="D22" s="146"/>
      <c r="E22" s="146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  <row r="25" spans="2:6" ht="12.75">
      <c r="B25" s="9" t="s">
        <v>121</v>
      </c>
      <c r="F25" s="9" t="s">
        <v>122</v>
      </c>
    </row>
    <row r="26" ht="12.75">
      <c r="F26" s="9" t="s">
        <v>123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D1">
      <selection activeCell="D46" sqref="D46"/>
    </sheetView>
  </sheetViews>
  <sheetFormatPr defaultColWidth="11.421875" defaultRowHeight="12.75"/>
  <cols>
    <col min="1" max="2" width="16.00390625" style="35" customWidth="1"/>
    <col min="3" max="5" width="17.57421875" style="35" customWidth="1"/>
    <col min="6" max="6" width="17.57421875" style="66" customWidth="1"/>
    <col min="7" max="7" width="17.57421875" style="9" customWidth="1"/>
    <col min="8" max="8" width="15.8515625" style="9" customWidth="1"/>
    <col min="9" max="9" width="18.421875" style="9" customWidth="1"/>
    <col min="10" max="10" width="17.57421875" style="9" customWidth="1"/>
    <col min="11" max="11" width="7.8515625" style="9" customWidth="1"/>
    <col min="12" max="12" width="14.28125" style="9" customWidth="1"/>
    <col min="13" max="13" width="7.8515625" style="9" customWidth="1"/>
    <col min="14" max="16384" width="11.421875" style="9" customWidth="1"/>
  </cols>
  <sheetData>
    <row r="1" spans="1:10" ht="24" customHeight="1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1" customFormat="1" ht="13.5" thickBot="1">
      <c r="A2" s="16"/>
      <c r="B2" s="16"/>
      <c r="J2" s="17" t="s">
        <v>13</v>
      </c>
    </row>
    <row r="3" spans="1:10" s="1" customFormat="1" ht="26.25" thickBot="1">
      <c r="A3" s="95" t="s">
        <v>14</v>
      </c>
      <c r="B3" s="122"/>
      <c r="C3" s="159" t="s">
        <v>15</v>
      </c>
      <c r="D3" s="160"/>
      <c r="E3" s="161"/>
      <c r="F3" s="161"/>
      <c r="G3" s="161"/>
      <c r="H3" s="161"/>
      <c r="I3" s="161"/>
      <c r="J3" s="162"/>
    </row>
    <row r="4" spans="1:10" s="1" customFormat="1" ht="64.5" thickBot="1">
      <c r="A4" s="96" t="s">
        <v>16</v>
      </c>
      <c r="B4" s="129" t="s">
        <v>56</v>
      </c>
      <c r="C4" s="18" t="s">
        <v>17</v>
      </c>
      <c r="D4" s="121" t="s">
        <v>101</v>
      </c>
      <c r="E4" s="19" t="s">
        <v>18</v>
      </c>
      <c r="F4" s="120" t="s">
        <v>100</v>
      </c>
      <c r="G4" s="19" t="s">
        <v>120</v>
      </c>
      <c r="H4" s="19" t="s">
        <v>20</v>
      </c>
      <c r="I4" s="19" t="s">
        <v>99</v>
      </c>
      <c r="J4" s="20" t="s">
        <v>102</v>
      </c>
    </row>
    <row r="5" spans="1:10" s="1" customFormat="1" ht="13.5" thickBot="1">
      <c r="A5" s="125">
        <v>652</v>
      </c>
      <c r="B5" s="131"/>
      <c r="C5" s="3"/>
      <c r="D5" s="3"/>
      <c r="E5" s="4">
        <v>0</v>
      </c>
      <c r="F5" s="5">
        <v>122000</v>
      </c>
      <c r="G5" s="6">
        <v>0</v>
      </c>
      <c r="H5" s="6"/>
      <c r="I5" s="7"/>
      <c r="J5" s="8">
        <v>190000</v>
      </c>
    </row>
    <row r="6" spans="1:10" s="1" customFormat="1" ht="12.75">
      <c r="A6" s="126">
        <v>663</v>
      </c>
      <c r="B6" s="132"/>
      <c r="C6" s="21"/>
      <c r="D6" s="21"/>
      <c r="E6" s="22">
        <v>93000</v>
      </c>
      <c r="F6" s="22"/>
      <c r="G6" s="22">
        <v>482400</v>
      </c>
      <c r="H6" s="6">
        <v>65000</v>
      </c>
      <c r="I6" s="23"/>
      <c r="J6" s="24"/>
    </row>
    <row r="7" spans="1:10" s="1" customFormat="1" ht="12.75">
      <c r="A7" s="126">
        <v>671</v>
      </c>
      <c r="B7" s="135">
        <v>4058500</v>
      </c>
      <c r="C7" s="21">
        <v>79200</v>
      </c>
      <c r="D7" s="21">
        <v>114400</v>
      </c>
      <c r="E7" s="22"/>
      <c r="F7" s="22"/>
      <c r="G7" s="22">
        <v>0</v>
      </c>
      <c r="H7" s="22"/>
      <c r="I7" s="23"/>
      <c r="J7" s="24"/>
    </row>
    <row r="8" spans="1:10" s="1" customFormat="1" ht="12.75">
      <c r="A8" s="126">
        <v>721</v>
      </c>
      <c r="B8" s="132"/>
      <c r="C8" s="21"/>
      <c r="D8" s="21"/>
      <c r="E8" s="22"/>
      <c r="F8" s="22"/>
      <c r="G8" s="22"/>
      <c r="H8" s="22"/>
      <c r="I8" s="23">
        <v>15000</v>
      </c>
      <c r="J8" s="24"/>
    </row>
    <row r="9" spans="1:10" s="1" customFormat="1" ht="12.75">
      <c r="A9" s="127"/>
      <c r="B9" s="133"/>
      <c r="C9" s="21"/>
      <c r="D9" s="21"/>
      <c r="E9" s="22"/>
      <c r="F9" s="22"/>
      <c r="G9" s="22"/>
      <c r="H9" s="22"/>
      <c r="I9" s="23"/>
      <c r="J9" s="24"/>
    </row>
    <row r="10" spans="1:10" s="1" customFormat="1" ht="12.75">
      <c r="A10" s="127"/>
      <c r="B10" s="133"/>
      <c r="C10" s="21"/>
      <c r="D10" s="21"/>
      <c r="E10" s="22"/>
      <c r="F10" s="22"/>
      <c r="G10" s="22"/>
      <c r="H10" s="22"/>
      <c r="I10" s="23"/>
      <c r="J10" s="24"/>
    </row>
    <row r="11" spans="1:10" s="1" customFormat="1" ht="12.75">
      <c r="A11" s="127"/>
      <c r="B11" s="133"/>
      <c r="C11" s="21"/>
      <c r="D11" s="21"/>
      <c r="E11" s="22"/>
      <c r="F11" s="22"/>
      <c r="G11" s="22"/>
      <c r="H11" s="22"/>
      <c r="I11" s="23"/>
      <c r="J11" s="24"/>
    </row>
    <row r="12" spans="1:10" s="1" customFormat="1" ht="12.75">
      <c r="A12" s="127"/>
      <c r="B12" s="133"/>
      <c r="C12" s="21"/>
      <c r="D12" s="21"/>
      <c r="E12" s="22"/>
      <c r="F12" s="22"/>
      <c r="G12" s="22"/>
      <c r="H12" s="22"/>
      <c r="I12" s="23"/>
      <c r="J12" s="24"/>
    </row>
    <row r="13" spans="1:10" s="1" customFormat="1" ht="13.5" thickBot="1">
      <c r="A13" s="128"/>
      <c r="B13" s="134"/>
      <c r="C13" s="25"/>
      <c r="D13" s="25"/>
      <c r="E13" s="26"/>
      <c r="F13" s="26"/>
      <c r="G13" s="26"/>
      <c r="H13" s="26"/>
      <c r="I13" s="27"/>
      <c r="J13" s="28"/>
    </row>
    <row r="14" spans="1:10" s="1" customFormat="1" ht="30" customHeight="1" thickBot="1">
      <c r="A14" s="29" t="s">
        <v>22</v>
      </c>
      <c r="B14" s="130">
        <f>B7</f>
        <v>4058500</v>
      </c>
      <c r="C14" s="30">
        <f>C7</f>
        <v>79200</v>
      </c>
      <c r="D14" s="30">
        <f>D7</f>
        <v>114400</v>
      </c>
      <c r="E14" s="31">
        <f>+E6</f>
        <v>93000</v>
      </c>
      <c r="F14" s="32">
        <f>F5</f>
        <v>122000</v>
      </c>
      <c r="G14" s="31">
        <f>G6</f>
        <v>482400</v>
      </c>
      <c r="H14" s="32">
        <f>H6</f>
        <v>65000</v>
      </c>
      <c r="I14" s="31">
        <f>I8</f>
        <v>15000</v>
      </c>
      <c r="J14" s="33">
        <f>J5</f>
        <v>190000</v>
      </c>
    </row>
    <row r="15" spans="1:10" s="1" customFormat="1" ht="28.5" customHeight="1" thickBot="1">
      <c r="A15" s="29" t="s">
        <v>23</v>
      </c>
      <c r="B15" s="123"/>
      <c r="C15" s="156">
        <f>B14+C14+D14+E14+F14+G14+H14+I14+J14</f>
        <v>5219500</v>
      </c>
      <c r="D15" s="157"/>
      <c r="E15" s="157"/>
      <c r="F15" s="157"/>
      <c r="G15" s="157"/>
      <c r="H15" s="157"/>
      <c r="I15" s="157"/>
      <c r="J15" s="158"/>
    </row>
    <row r="16" spans="1:10" ht="13.5" thickBot="1">
      <c r="A16" s="13"/>
      <c r="B16" s="13"/>
      <c r="C16" s="13"/>
      <c r="D16" s="13"/>
      <c r="E16" s="13"/>
      <c r="F16" s="14"/>
      <c r="G16" s="34"/>
      <c r="J16" s="17"/>
    </row>
    <row r="17" spans="1:10" ht="24" customHeight="1" thickBot="1">
      <c r="A17" s="97" t="s">
        <v>14</v>
      </c>
      <c r="B17" s="124"/>
      <c r="C17" s="159" t="s">
        <v>24</v>
      </c>
      <c r="D17" s="160"/>
      <c r="E17" s="161"/>
      <c r="F17" s="161"/>
      <c r="G17" s="161"/>
      <c r="H17" s="161"/>
      <c r="I17" s="161"/>
      <c r="J17" s="162"/>
    </row>
    <row r="18" spans="1:10" ht="64.5" thickBot="1">
      <c r="A18" s="98" t="s">
        <v>16</v>
      </c>
      <c r="B18" s="138" t="s">
        <v>56</v>
      </c>
      <c r="C18" s="18" t="s">
        <v>17</v>
      </c>
      <c r="D18" s="121" t="s">
        <v>101</v>
      </c>
      <c r="E18" s="19" t="s">
        <v>18</v>
      </c>
      <c r="F18" s="19" t="s">
        <v>116</v>
      </c>
      <c r="G18" s="19" t="s">
        <v>120</v>
      </c>
      <c r="H18" s="19" t="s">
        <v>20</v>
      </c>
      <c r="I18" s="19" t="s">
        <v>21</v>
      </c>
      <c r="J18" s="20" t="s">
        <v>94</v>
      </c>
    </row>
    <row r="19" spans="1:10" ht="12.75">
      <c r="A19" s="125">
        <v>652</v>
      </c>
      <c r="B19" s="131"/>
      <c r="C19" s="3"/>
      <c r="D19" s="3"/>
      <c r="E19" s="4"/>
      <c r="F19" s="5">
        <v>476000</v>
      </c>
      <c r="G19" s="6"/>
      <c r="H19" s="6"/>
      <c r="I19" s="7"/>
      <c r="J19" s="8">
        <v>190000</v>
      </c>
    </row>
    <row r="20" spans="1:10" ht="12.75">
      <c r="A20" s="126">
        <v>663</v>
      </c>
      <c r="B20" s="132"/>
      <c r="C20" s="21"/>
      <c r="D20" s="21"/>
      <c r="E20" s="22">
        <v>104000</v>
      </c>
      <c r="F20" s="22"/>
      <c r="G20" s="22">
        <v>467400</v>
      </c>
      <c r="H20" s="22">
        <v>65000</v>
      </c>
      <c r="I20" s="23"/>
      <c r="J20" s="24"/>
    </row>
    <row r="21" spans="1:10" ht="12.75">
      <c r="A21" s="126">
        <v>671</v>
      </c>
      <c r="B21" s="135">
        <v>4058500</v>
      </c>
      <c r="C21" s="21">
        <v>124700</v>
      </c>
      <c r="D21" s="21">
        <v>76300</v>
      </c>
      <c r="E21" s="22">
        <v>0</v>
      </c>
      <c r="F21" s="22">
        <v>0</v>
      </c>
      <c r="G21" s="22"/>
      <c r="H21" s="22"/>
      <c r="I21" s="23"/>
      <c r="J21" s="24"/>
    </row>
    <row r="22" spans="1:10" ht="12.75">
      <c r="A22" s="126">
        <v>721</v>
      </c>
      <c r="B22" s="139"/>
      <c r="C22" s="21">
        <v>54500</v>
      </c>
      <c r="D22" s="21">
        <v>0</v>
      </c>
      <c r="E22" s="22"/>
      <c r="F22" s="22"/>
      <c r="G22" s="22"/>
      <c r="H22" s="22"/>
      <c r="I22" s="23">
        <v>15000</v>
      </c>
      <c r="J22" s="24"/>
    </row>
    <row r="23" spans="1:10" ht="12.75">
      <c r="A23" s="127"/>
      <c r="B23" s="133"/>
      <c r="C23" s="21"/>
      <c r="D23" s="21"/>
      <c r="E23" s="22"/>
      <c r="F23" s="22"/>
      <c r="G23" s="22"/>
      <c r="H23" s="22"/>
      <c r="I23" s="23"/>
      <c r="J23" s="24"/>
    </row>
    <row r="24" spans="1:10" ht="12.75">
      <c r="A24" s="127"/>
      <c r="B24" s="133"/>
      <c r="C24" s="21"/>
      <c r="D24" s="21"/>
      <c r="E24" s="22"/>
      <c r="F24" s="22"/>
      <c r="G24" s="22"/>
      <c r="H24" s="22"/>
      <c r="I24" s="23"/>
      <c r="J24" s="24"/>
    </row>
    <row r="25" spans="1:10" ht="12.75">
      <c r="A25" s="127"/>
      <c r="B25" s="133"/>
      <c r="C25" s="21"/>
      <c r="D25" s="21"/>
      <c r="E25" s="22"/>
      <c r="F25" s="22"/>
      <c r="G25" s="22"/>
      <c r="H25" s="22"/>
      <c r="I25" s="23"/>
      <c r="J25" s="24"/>
    </row>
    <row r="26" spans="1:10" ht="12.75">
      <c r="A26" s="127"/>
      <c r="B26" s="133"/>
      <c r="C26" s="21"/>
      <c r="D26" s="21"/>
      <c r="E26" s="22"/>
      <c r="F26" s="22"/>
      <c r="G26" s="22"/>
      <c r="H26" s="22"/>
      <c r="I26" s="23"/>
      <c r="J26" s="24"/>
    </row>
    <row r="27" spans="1:10" ht="13.5" thickBot="1">
      <c r="A27" s="128"/>
      <c r="B27" s="134"/>
      <c r="C27" s="25"/>
      <c r="D27" s="25"/>
      <c r="E27" s="26"/>
      <c r="F27" s="26"/>
      <c r="G27" s="26"/>
      <c r="H27" s="26"/>
      <c r="I27" s="27"/>
      <c r="J27" s="28"/>
    </row>
    <row r="28" spans="1:10" s="1" customFormat="1" ht="30" customHeight="1" thickBot="1">
      <c r="A28" s="29" t="s">
        <v>22</v>
      </c>
      <c r="B28" s="140">
        <f>B21</f>
        <v>4058500</v>
      </c>
      <c r="C28" s="30">
        <f>C21+C22</f>
        <v>179200</v>
      </c>
      <c r="D28" s="30">
        <f>D21+D22</f>
        <v>76300</v>
      </c>
      <c r="E28" s="31">
        <f>+E20</f>
        <v>104000</v>
      </c>
      <c r="F28" s="32">
        <f>F19</f>
        <v>476000</v>
      </c>
      <c r="G28" s="31">
        <f>G20</f>
        <v>467400</v>
      </c>
      <c r="H28" s="32">
        <f>+H20</f>
        <v>65000</v>
      </c>
      <c r="I28" s="31">
        <f>I22</f>
        <v>15000</v>
      </c>
      <c r="J28" s="33">
        <f>J19</f>
        <v>190000</v>
      </c>
    </row>
    <row r="29" spans="1:10" s="1" customFormat="1" ht="28.5" customHeight="1" thickBot="1">
      <c r="A29" s="29" t="s">
        <v>25</v>
      </c>
      <c r="B29" s="123"/>
      <c r="C29" s="156">
        <f>C28+E28+F28+G28+H28+B28+D28+I28+J28</f>
        <v>5631400</v>
      </c>
      <c r="D29" s="157"/>
      <c r="E29" s="157"/>
      <c r="F29" s="157"/>
      <c r="G29" s="157"/>
      <c r="H29" s="157"/>
      <c r="I29" s="157"/>
      <c r="J29" s="158"/>
    </row>
    <row r="30" spans="6:7" ht="13.5" thickBot="1">
      <c r="F30" s="36"/>
      <c r="G30" s="37"/>
    </row>
    <row r="31" spans="1:10" ht="26.25" thickBot="1">
      <c r="A31" s="97" t="s">
        <v>14</v>
      </c>
      <c r="B31" s="124"/>
      <c r="C31" s="159" t="s">
        <v>26</v>
      </c>
      <c r="D31" s="160"/>
      <c r="E31" s="161"/>
      <c r="F31" s="161"/>
      <c r="G31" s="161"/>
      <c r="H31" s="161"/>
      <c r="I31" s="161"/>
      <c r="J31" s="162"/>
    </row>
    <row r="32" spans="1:10" ht="64.5" thickBot="1">
      <c r="A32" s="98" t="s">
        <v>16</v>
      </c>
      <c r="B32" s="141" t="s">
        <v>117</v>
      </c>
      <c r="C32" s="18" t="s">
        <v>17</v>
      </c>
      <c r="D32" s="121" t="s">
        <v>118</v>
      </c>
      <c r="E32" s="19" t="s">
        <v>18</v>
      </c>
      <c r="F32" s="19" t="s">
        <v>119</v>
      </c>
      <c r="G32" s="19" t="s">
        <v>120</v>
      </c>
      <c r="H32" s="19" t="s">
        <v>20</v>
      </c>
      <c r="I32" s="19" t="s">
        <v>21</v>
      </c>
      <c r="J32" s="20" t="s">
        <v>94</v>
      </c>
    </row>
    <row r="33" spans="1:10" ht="12.75">
      <c r="A33" s="125">
        <v>652</v>
      </c>
      <c r="B33" s="131"/>
      <c r="C33" s="3"/>
      <c r="D33" s="3"/>
      <c r="E33" s="4"/>
      <c r="F33" s="5"/>
      <c r="G33" s="6"/>
      <c r="H33" s="6"/>
      <c r="I33" s="7"/>
      <c r="J33" s="8">
        <v>190000</v>
      </c>
    </row>
    <row r="34" spans="1:10" ht="12.75">
      <c r="A34" s="126">
        <v>663</v>
      </c>
      <c r="B34" s="132"/>
      <c r="C34" s="21"/>
      <c r="D34" s="21"/>
      <c r="E34" s="22">
        <v>113000</v>
      </c>
      <c r="F34" s="22">
        <v>419000</v>
      </c>
      <c r="G34" s="22">
        <v>1667400</v>
      </c>
      <c r="H34" s="22">
        <v>15000</v>
      </c>
      <c r="I34" s="23"/>
      <c r="J34" s="24"/>
    </row>
    <row r="35" spans="1:10" ht="12.75">
      <c r="A35" s="126">
        <v>671</v>
      </c>
      <c r="B35" s="135">
        <v>4058500</v>
      </c>
      <c r="C35" s="21">
        <v>524700</v>
      </c>
      <c r="D35" s="21">
        <v>76300</v>
      </c>
      <c r="E35" s="22"/>
      <c r="F35" s="22"/>
      <c r="G35" s="22"/>
      <c r="H35" s="22"/>
      <c r="I35" s="23"/>
      <c r="J35" s="24"/>
    </row>
    <row r="36" spans="1:10" ht="12.75">
      <c r="A36" s="126">
        <v>721</v>
      </c>
      <c r="B36" s="139"/>
      <c r="C36" s="21">
        <v>54500</v>
      </c>
      <c r="D36" s="21"/>
      <c r="E36" s="22"/>
      <c r="F36" s="22"/>
      <c r="G36" s="22"/>
      <c r="H36" s="22"/>
      <c r="I36" s="23">
        <v>15000</v>
      </c>
      <c r="J36" s="24"/>
    </row>
    <row r="37" spans="1:10" ht="12.75">
      <c r="A37" s="127"/>
      <c r="B37" s="133"/>
      <c r="C37" s="21"/>
      <c r="D37" s="21"/>
      <c r="E37" s="22"/>
      <c r="F37" s="22"/>
      <c r="G37" s="22"/>
      <c r="H37" s="22"/>
      <c r="I37" s="23"/>
      <c r="J37" s="24"/>
    </row>
    <row r="38" spans="1:10" ht="13.5" customHeight="1">
      <c r="A38" s="127"/>
      <c r="B38" s="133"/>
      <c r="C38" s="21"/>
      <c r="D38" s="21"/>
      <c r="E38" s="22"/>
      <c r="F38" s="22"/>
      <c r="G38" s="22"/>
      <c r="H38" s="22"/>
      <c r="I38" s="23"/>
      <c r="J38" s="24"/>
    </row>
    <row r="39" spans="1:10" ht="13.5" customHeight="1">
      <c r="A39" s="127"/>
      <c r="B39" s="133"/>
      <c r="C39" s="21"/>
      <c r="D39" s="21"/>
      <c r="E39" s="22"/>
      <c r="F39" s="22"/>
      <c r="G39" s="22"/>
      <c r="H39" s="22"/>
      <c r="I39" s="23"/>
      <c r="J39" s="24"/>
    </row>
    <row r="40" spans="1:10" ht="13.5" customHeight="1">
      <c r="A40" s="127"/>
      <c r="B40" s="133"/>
      <c r="C40" s="21"/>
      <c r="D40" s="21"/>
      <c r="E40" s="22"/>
      <c r="F40" s="22"/>
      <c r="G40" s="22"/>
      <c r="H40" s="22"/>
      <c r="I40" s="23"/>
      <c r="J40" s="24"/>
    </row>
    <row r="41" spans="1:10" ht="13.5" thickBot="1">
      <c r="A41" s="128"/>
      <c r="B41" s="134"/>
      <c r="C41" s="25"/>
      <c r="D41" s="25"/>
      <c r="E41" s="26"/>
      <c r="F41" s="26"/>
      <c r="G41" s="26"/>
      <c r="H41" s="26"/>
      <c r="I41" s="27"/>
      <c r="J41" s="28"/>
    </row>
    <row r="42" spans="1:10" s="1" customFormat="1" ht="30" customHeight="1" thickBot="1">
      <c r="A42" s="29" t="s">
        <v>22</v>
      </c>
      <c r="B42" s="130">
        <f>B35</f>
        <v>4058500</v>
      </c>
      <c r="C42" s="30">
        <f>C35+C36</f>
        <v>579200</v>
      </c>
      <c r="D42" s="30">
        <f>D35</f>
        <v>76300</v>
      </c>
      <c r="E42" s="31">
        <f>+E34</f>
        <v>113000</v>
      </c>
      <c r="F42" s="32">
        <f>F34</f>
        <v>419000</v>
      </c>
      <c r="G42" s="31">
        <f>G34</f>
        <v>1667400</v>
      </c>
      <c r="H42" s="32">
        <f>+H34</f>
        <v>15000</v>
      </c>
      <c r="I42" s="31">
        <f>I36</f>
        <v>15000</v>
      </c>
      <c r="J42" s="33">
        <f>J33</f>
        <v>190000</v>
      </c>
    </row>
    <row r="43" spans="1:10" s="1" customFormat="1" ht="28.5" customHeight="1" thickBot="1">
      <c r="A43" s="29" t="s">
        <v>27</v>
      </c>
      <c r="B43" s="123"/>
      <c r="C43" s="156">
        <f>B42+C42+D42+E42+F42+G42+H42+I42+J42</f>
        <v>7133400</v>
      </c>
      <c r="D43" s="157"/>
      <c r="E43" s="157"/>
      <c r="F43" s="157"/>
      <c r="G43" s="157"/>
      <c r="H43" s="157"/>
      <c r="I43" s="157"/>
      <c r="J43" s="158"/>
    </row>
    <row r="44" spans="5:7" ht="13.5" customHeight="1">
      <c r="E44" s="38"/>
      <c r="F44" s="36"/>
      <c r="G44" s="39"/>
    </row>
    <row r="45" spans="5:7" ht="13.5" customHeight="1">
      <c r="E45" s="38"/>
      <c r="F45" s="40"/>
      <c r="G45" s="41"/>
    </row>
    <row r="46" spans="1:7" ht="13.5" customHeight="1">
      <c r="A46" s="35" t="s">
        <v>124</v>
      </c>
      <c r="D46" s="35" t="s">
        <v>125</v>
      </c>
      <c r="F46" s="42"/>
      <c r="G46" s="43"/>
    </row>
    <row r="47" spans="6:7" ht="13.5" customHeight="1">
      <c r="F47" s="44"/>
      <c r="G47" s="45"/>
    </row>
    <row r="48" spans="6:7" ht="13.5" customHeight="1">
      <c r="F48" s="36"/>
      <c r="G48" s="37"/>
    </row>
    <row r="49" spans="5:7" ht="28.5" customHeight="1">
      <c r="E49" s="38"/>
      <c r="F49" s="36"/>
      <c r="G49" s="46"/>
    </row>
    <row r="50" spans="5:7" ht="13.5" customHeight="1">
      <c r="E50" s="38"/>
      <c r="F50" s="36"/>
      <c r="G50" s="41"/>
    </row>
    <row r="51" spans="6:7" ht="13.5" customHeight="1">
      <c r="F51" s="36"/>
      <c r="G51" s="37"/>
    </row>
    <row r="52" spans="6:7" ht="13.5" customHeight="1">
      <c r="F52" s="36"/>
      <c r="G52" s="45"/>
    </row>
    <row r="53" spans="6:7" ht="13.5" customHeight="1">
      <c r="F53" s="36"/>
      <c r="G53" s="37"/>
    </row>
    <row r="54" spans="6:7" ht="22.5" customHeight="1">
      <c r="F54" s="36"/>
      <c r="G54" s="47"/>
    </row>
    <row r="55" spans="6:7" ht="13.5" customHeight="1">
      <c r="F55" s="42"/>
      <c r="G55" s="43"/>
    </row>
    <row r="56" spans="3:7" ht="13.5" customHeight="1">
      <c r="C56" s="38"/>
      <c r="D56" s="38"/>
      <c r="F56" s="42"/>
      <c r="G56" s="48"/>
    </row>
    <row r="57" spans="5:7" ht="13.5" customHeight="1">
      <c r="E57" s="38"/>
      <c r="F57" s="42"/>
      <c r="G57" s="49"/>
    </row>
    <row r="58" spans="5:7" ht="13.5" customHeight="1">
      <c r="E58" s="38"/>
      <c r="F58" s="44"/>
      <c r="G58" s="41"/>
    </row>
    <row r="59" spans="6:7" ht="13.5" customHeight="1">
      <c r="F59" s="36"/>
      <c r="G59" s="37"/>
    </row>
    <row r="60" spans="3:7" ht="13.5" customHeight="1">
      <c r="C60" s="38"/>
      <c r="D60" s="38"/>
      <c r="F60" s="36"/>
      <c r="G60" s="39"/>
    </row>
    <row r="61" spans="5:7" ht="13.5" customHeight="1">
      <c r="E61" s="38"/>
      <c r="F61" s="36"/>
      <c r="G61" s="48"/>
    </row>
    <row r="62" spans="5:7" ht="13.5" customHeight="1">
      <c r="E62" s="38"/>
      <c r="F62" s="44"/>
      <c r="G62" s="41"/>
    </row>
    <row r="63" spans="6:7" ht="13.5" customHeight="1">
      <c r="F63" s="42"/>
      <c r="G63" s="37"/>
    </row>
    <row r="64" spans="5:7" ht="13.5" customHeight="1">
      <c r="E64" s="38"/>
      <c r="F64" s="42"/>
      <c r="G64" s="48"/>
    </row>
    <row r="65" spans="6:7" ht="22.5" customHeight="1">
      <c r="F65" s="44"/>
      <c r="G65" s="47"/>
    </row>
    <row r="66" spans="6:7" ht="13.5" customHeight="1">
      <c r="F66" s="36"/>
      <c r="G66" s="37"/>
    </row>
    <row r="67" spans="6:7" ht="13.5" customHeight="1">
      <c r="F67" s="44"/>
      <c r="G67" s="41"/>
    </row>
    <row r="68" spans="6:7" ht="13.5" customHeight="1">
      <c r="F68" s="36"/>
      <c r="G68" s="37"/>
    </row>
    <row r="69" spans="6:7" ht="13.5" customHeight="1">
      <c r="F69" s="36"/>
      <c r="G69" s="37"/>
    </row>
    <row r="70" spans="1:7" ht="13.5" customHeight="1">
      <c r="A70" s="38"/>
      <c r="B70" s="38"/>
      <c r="F70" s="50"/>
      <c r="G70" s="48"/>
    </row>
    <row r="71" spans="3:7" ht="13.5" customHeight="1">
      <c r="C71" s="38"/>
      <c r="D71" s="38"/>
      <c r="E71" s="38"/>
      <c r="F71" s="51"/>
      <c r="G71" s="48"/>
    </row>
    <row r="72" spans="3:7" ht="13.5" customHeight="1">
      <c r="C72" s="38"/>
      <c r="D72" s="38"/>
      <c r="E72" s="38"/>
      <c r="F72" s="51"/>
      <c r="G72" s="39"/>
    </row>
    <row r="73" spans="3:7" ht="13.5" customHeight="1">
      <c r="C73" s="38"/>
      <c r="D73" s="38"/>
      <c r="E73" s="38"/>
      <c r="F73" s="44"/>
      <c r="G73" s="45"/>
    </row>
    <row r="74" spans="6:7" ht="12.75">
      <c r="F74" s="36"/>
      <c r="G74" s="37"/>
    </row>
    <row r="75" spans="3:7" ht="12.75">
      <c r="C75" s="38"/>
      <c r="D75" s="38"/>
      <c r="F75" s="36"/>
      <c r="G75" s="48"/>
    </row>
    <row r="76" spans="5:7" ht="12.75">
      <c r="E76" s="38"/>
      <c r="F76" s="36"/>
      <c r="G76" s="39"/>
    </row>
    <row r="77" spans="5:7" ht="12.75">
      <c r="E77" s="38"/>
      <c r="F77" s="44"/>
      <c r="G77" s="41"/>
    </row>
    <row r="78" spans="6:7" ht="12.75">
      <c r="F78" s="36"/>
      <c r="G78" s="37"/>
    </row>
    <row r="79" spans="6:7" ht="12.75">
      <c r="F79" s="36"/>
      <c r="G79" s="37"/>
    </row>
    <row r="80" spans="6:7" ht="12.75">
      <c r="F80" s="52"/>
      <c r="G80" s="53"/>
    </row>
    <row r="81" spans="6:7" ht="12.75">
      <c r="F81" s="36"/>
      <c r="G81" s="37"/>
    </row>
    <row r="82" spans="6:7" ht="12.75">
      <c r="F82" s="36"/>
      <c r="G82" s="37"/>
    </row>
    <row r="83" spans="6:7" ht="12.75">
      <c r="F83" s="36"/>
      <c r="G83" s="37"/>
    </row>
    <row r="84" spans="6:7" ht="12.75">
      <c r="F84" s="44"/>
      <c r="G84" s="41"/>
    </row>
    <row r="85" spans="6:7" ht="12.75">
      <c r="F85" s="36"/>
      <c r="G85" s="37"/>
    </row>
    <row r="86" spans="6:7" ht="12.75">
      <c r="F86" s="44"/>
      <c r="G86" s="41"/>
    </row>
    <row r="87" spans="6:7" ht="12.75">
      <c r="F87" s="36"/>
      <c r="G87" s="37"/>
    </row>
    <row r="88" spans="6:7" ht="12.75">
      <c r="F88" s="36"/>
      <c r="G88" s="37"/>
    </row>
    <row r="89" spans="6:7" ht="12.75">
      <c r="F89" s="36"/>
      <c r="G89" s="37"/>
    </row>
    <row r="90" spans="6:7" ht="12.75">
      <c r="F90" s="36"/>
      <c r="G90" s="37"/>
    </row>
    <row r="91" spans="1:7" ht="28.5" customHeight="1">
      <c r="A91" s="54"/>
      <c r="B91" s="54"/>
      <c r="C91" s="54"/>
      <c r="D91" s="54"/>
      <c r="E91" s="54"/>
      <c r="F91" s="55"/>
      <c r="G91" s="56"/>
    </row>
    <row r="92" spans="5:7" ht="12.75">
      <c r="E92" s="38"/>
      <c r="F92" s="36"/>
      <c r="G92" s="39"/>
    </row>
    <row r="93" spans="6:7" ht="12.75">
      <c r="F93" s="57"/>
      <c r="G93" s="58"/>
    </row>
    <row r="94" spans="6:7" ht="12.75">
      <c r="F94" s="36"/>
      <c r="G94" s="37"/>
    </row>
    <row r="95" spans="6:7" ht="12.75">
      <c r="F95" s="52"/>
      <c r="G95" s="53"/>
    </row>
    <row r="96" spans="6:7" ht="12.75">
      <c r="F96" s="52"/>
      <c r="G96" s="53"/>
    </row>
    <row r="97" spans="6:7" ht="12.75">
      <c r="F97" s="36"/>
      <c r="G97" s="37"/>
    </row>
    <row r="98" spans="6:7" ht="12.75">
      <c r="F98" s="44"/>
      <c r="G98" s="41"/>
    </row>
    <row r="99" spans="6:7" ht="12.75">
      <c r="F99" s="36"/>
      <c r="G99" s="37"/>
    </row>
    <row r="100" spans="6:7" ht="12.75">
      <c r="F100" s="36"/>
      <c r="G100" s="37"/>
    </row>
    <row r="101" spans="6:7" ht="12.75">
      <c r="F101" s="44"/>
      <c r="G101" s="41"/>
    </row>
    <row r="102" spans="6:7" ht="12.75">
      <c r="F102" s="36"/>
      <c r="G102" s="37"/>
    </row>
    <row r="103" spans="6:7" ht="12.75">
      <c r="F103" s="52"/>
      <c r="G103" s="53"/>
    </row>
    <row r="104" spans="6:7" ht="12.75">
      <c r="F104" s="44"/>
      <c r="G104" s="58"/>
    </row>
    <row r="105" spans="6:7" ht="12.75">
      <c r="F105" s="42"/>
      <c r="G105" s="53"/>
    </row>
    <row r="106" spans="6:7" ht="12.75">
      <c r="F106" s="44"/>
      <c r="G106" s="41"/>
    </row>
    <row r="107" spans="6:7" ht="12.75">
      <c r="F107" s="36"/>
      <c r="G107" s="37"/>
    </row>
    <row r="108" spans="5:7" ht="12.75">
      <c r="E108" s="38"/>
      <c r="F108" s="36"/>
      <c r="G108" s="39"/>
    </row>
    <row r="109" spans="6:7" ht="12.75">
      <c r="F109" s="42"/>
      <c r="G109" s="41"/>
    </row>
    <row r="110" spans="6:7" ht="12.75">
      <c r="F110" s="42"/>
      <c r="G110" s="53"/>
    </row>
    <row r="111" spans="5:7" ht="12.75">
      <c r="E111" s="38"/>
      <c r="F111" s="42"/>
      <c r="G111" s="59"/>
    </row>
    <row r="112" spans="5:7" ht="12.75">
      <c r="E112" s="38"/>
      <c r="F112" s="44"/>
      <c r="G112" s="45"/>
    </row>
    <row r="113" spans="6:7" ht="12.75">
      <c r="F113" s="36"/>
      <c r="G113" s="37"/>
    </row>
    <row r="114" spans="6:7" ht="12.75">
      <c r="F114" s="57"/>
      <c r="G114" s="60"/>
    </row>
    <row r="115" spans="6:7" ht="11.25" customHeight="1">
      <c r="F115" s="52"/>
      <c r="G115" s="53"/>
    </row>
    <row r="116" spans="3:7" ht="24" customHeight="1">
      <c r="C116" s="38"/>
      <c r="D116" s="38"/>
      <c r="F116" s="52"/>
      <c r="G116" s="61"/>
    </row>
    <row r="117" spans="5:7" ht="15" customHeight="1">
      <c r="E117" s="38"/>
      <c r="F117" s="52"/>
      <c r="G117" s="61"/>
    </row>
    <row r="118" spans="6:7" ht="11.25" customHeight="1">
      <c r="F118" s="57"/>
      <c r="G118" s="58"/>
    </row>
    <row r="119" spans="6:7" ht="12.75">
      <c r="F119" s="52"/>
      <c r="G119" s="53"/>
    </row>
    <row r="120" spans="3:7" ht="13.5" customHeight="1">
      <c r="C120" s="38"/>
      <c r="D120" s="38"/>
      <c r="F120" s="52"/>
      <c r="G120" s="62"/>
    </row>
    <row r="121" spans="5:7" ht="12.75" customHeight="1">
      <c r="E121" s="38"/>
      <c r="F121" s="52"/>
      <c r="G121" s="39"/>
    </row>
    <row r="122" spans="5:7" ht="12.75" customHeight="1">
      <c r="E122" s="38"/>
      <c r="F122" s="44"/>
      <c r="G122" s="45"/>
    </row>
    <row r="123" spans="6:7" ht="12.75">
      <c r="F123" s="36"/>
      <c r="G123" s="37"/>
    </row>
    <row r="124" spans="5:7" ht="12.75">
      <c r="E124" s="38"/>
      <c r="F124" s="36"/>
      <c r="G124" s="59"/>
    </row>
    <row r="125" spans="6:7" ht="12.75">
      <c r="F125" s="57"/>
      <c r="G125" s="58"/>
    </row>
    <row r="126" spans="6:7" ht="12.75">
      <c r="F126" s="52"/>
      <c r="G126" s="53"/>
    </row>
    <row r="127" spans="6:7" ht="12.75">
      <c r="F127" s="36"/>
      <c r="G127" s="37"/>
    </row>
    <row r="128" spans="1:7" ht="19.5" customHeight="1">
      <c r="A128" s="63"/>
      <c r="B128" s="63"/>
      <c r="C128" s="13"/>
      <c r="D128" s="13"/>
      <c r="E128" s="13"/>
      <c r="F128" s="13"/>
      <c r="G128" s="48"/>
    </row>
    <row r="129" spans="1:7" ht="15" customHeight="1">
      <c r="A129" s="38"/>
      <c r="B129" s="38"/>
      <c r="F129" s="50"/>
      <c r="G129" s="48"/>
    </row>
    <row r="130" spans="1:7" ht="12.75">
      <c r="A130" s="38"/>
      <c r="B130" s="38"/>
      <c r="C130" s="38"/>
      <c r="D130" s="38"/>
      <c r="F130" s="50"/>
      <c r="G130" s="39"/>
    </row>
    <row r="131" spans="5:7" ht="12.75">
      <c r="E131" s="38"/>
      <c r="F131" s="36"/>
      <c r="G131" s="48"/>
    </row>
    <row r="132" spans="6:7" ht="12.75">
      <c r="F132" s="40"/>
      <c r="G132" s="41"/>
    </row>
    <row r="133" spans="3:7" ht="12.75">
      <c r="C133" s="38"/>
      <c r="D133" s="38"/>
      <c r="F133" s="36"/>
      <c r="G133" s="39"/>
    </row>
    <row r="134" spans="5:7" ht="12.75">
      <c r="E134" s="38"/>
      <c r="F134" s="36"/>
      <c r="G134" s="39"/>
    </row>
    <row r="135" spans="6:7" ht="12.75">
      <c r="F135" s="44"/>
      <c r="G135" s="45"/>
    </row>
    <row r="136" spans="5:7" ht="22.5" customHeight="1">
      <c r="E136" s="38"/>
      <c r="F136" s="36"/>
      <c r="G136" s="46"/>
    </row>
    <row r="137" spans="6:7" ht="12.75">
      <c r="F137" s="36"/>
      <c r="G137" s="45"/>
    </row>
    <row r="138" spans="3:7" ht="12.75">
      <c r="C138" s="38"/>
      <c r="D138" s="38"/>
      <c r="F138" s="42"/>
      <c r="G138" s="48"/>
    </row>
    <row r="139" spans="5:7" ht="12.75">
      <c r="E139" s="38"/>
      <c r="F139" s="42"/>
      <c r="G139" s="49"/>
    </row>
    <row r="140" spans="6:7" ht="12.75">
      <c r="F140" s="44"/>
      <c r="G140" s="41"/>
    </row>
    <row r="141" spans="1:7" ht="13.5" customHeight="1">
      <c r="A141" s="38"/>
      <c r="B141" s="38"/>
      <c r="F141" s="50"/>
      <c r="G141" s="48"/>
    </row>
    <row r="142" spans="3:7" ht="13.5" customHeight="1">
      <c r="C142" s="38"/>
      <c r="D142" s="38"/>
      <c r="F142" s="36"/>
      <c r="G142" s="48"/>
    </row>
    <row r="143" spans="5:7" ht="13.5" customHeight="1">
      <c r="E143" s="38"/>
      <c r="F143" s="36"/>
      <c r="G143" s="39"/>
    </row>
    <row r="144" spans="5:7" ht="12.75">
      <c r="E144" s="38"/>
      <c r="F144" s="44"/>
      <c r="G144" s="41"/>
    </row>
    <row r="145" spans="5:7" ht="12.75">
      <c r="E145" s="38"/>
      <c r="F145" s="36"/>
      <c r="G145" s="39"/>
    </row>
    <row r="146" spans="6:7" ht="12.75">
      <c r="F146" s="57"/>
      <c r="G146" s="58"/>
    </row>
    <row r="147" spans="5:7" ht="12.75">
      <c r="E147" s="38"/>
      <c r="F147" s="42"/>
      <c r="G147" s="59"/>
    </row>
    <row r="148" spans="5:7" ht="12.75">
      <c r="E148" s="38"/>
      <c r="F148" s="44"/>
      <c r="G148" s="45"/>
    </row>
    <row r="149" spans="6:7" ht="12.75">
      <c r="F149" s="57"/>
      <c r="G149" s="64"/>
    </row>
    <row r="150" spans="3:7" ht="12.75">
      <c r="C150" s="38"/>
      <c r="D150" s="38"/>
      <c r="F150" s="52"/>
      <c r="G150" s="62"/>
    </row>
    <row r="151" spans="5:7" ht="12.75">
      <c r="E151" s="38"/>
      <c r="F151" s="52"/>
      <c r="G151" s="39"/>
    </row>
    <row r="152" spans="5:7" ht="12.75">
      <c r="E152" s="38"/>
      <c r="F152" s="44"/>
      <c r="G152" s="45"/>
    </row>
    <row r="153" spans="5:7" ht="12.75">
      <c r="E153" s="38"/>
      <c r="F153" s="44"/>
      <c r="G153" s="45"/>
    </row>
    <row r="154" spans="6:7" ht="12.75">
      <c r="F154" s="36"/>
      <c r="G154" s="37"/>
    </row>
    <row r="155" spans="1:7" s="65" customFormat="1" ht="18" customHeight="1">
      <c r="A155" s="163"/>
      <c r="B155" s="163"/>
      <c r="C155" s="164"/>
      <c r="D155" s="164"/>
      <c r="E155" s="164"/>
      <c r="F155" s="164"/>
      <c r="G155" s="164"/>
    </row>
    <row r="156" spans="1:7" ht="28.5" customHeight="1">
      <c r="A156" s="54"/>
      <c r="B156" s="54"/>
      <c r="C156" s="54"/>
      <c r="D156" s="54"/>
      <c r="E156" s="54"/>
      <c r="F156" s="55"/>
      <c r="G156" s="56"/>
    </row>
    <row r="158" spans="1:7" ht="15.75">
      <c r="A158" s="67"/>
      <c r="B158" s="67"/>
      <c r="C158" s="38"/>
      <c r="D158" s="38"/>
      <c r="E158" s="38"/>
      <c r="F158" s="68"/>
      <c r="G158" s="12"/>
    </row>
    <row r="159" spans="1:7" ht="12.75">
      <c r="A159" s="38"/>
      <c r="B159" s="38"/>
      <c r="C159" s="38"/>
      <c r="D159" s="38"/>
      <c r="E159" s="38"/>
      <c r="F159" s="68"/>
      <c r="G159" s="12"/>
    </row>
    <row r="160" spans="1:7" ht="17.25" customHeight="1">
      <c r="A160" s="38"/>
      <c r="B160" s="38"/>
      <c r="C160" s="38"/>
      <c r="D160" s="38"/>
      <c r="E160" s="38"/>
      <c r="F160" s="68"/>
      <c r="G160" s="12"/>
    </row>
    <row r="161" spans="1:7" ht="13.5" customHeight="1">
      <c r="A161" s="38"/>
      <c r="B161" s="38"/>
      <c r="C161" s="38"/>
      <c r="D161" s="38"/>
      <c r="E161" s="38"/>
      <c r="F161" s="68"/>
      <c r="G161" s="12"/>
    </row>
    <row r="162" spans="1:7" ht="12.75">
      <c r="A162" s="38"/>
      <c r="B162" s="38"/>
      <c r="C162" s="38"/>
      <c r="D162" s="38"/>
      <c r="E162" s="38"/>
      <c r="F162" s="68"/>
      <c r="G162" s="12"/>
    </row>
    <row r="163" spans="1:5" ht="12.75">
      <c r="A163" s="38"/>
      <c r="B163" s="38"/>
      <c r="C163" s="38"/>
      <c r="D163" s="38"/>
      <c r="E163" s="38"/>
    </row>
    <row r="164" spans="1:7" ht="12.75">
      <c r="A164" s="38"/>
      <c r="B164" s="38"/>
      <c r="C164" s="38"/>
      <c r="D164" s="38"/>
      <c r="E164" s="38"/>
      <c r="F164" s="68"/>
      <c r="G164" s="12"/>
    </row>
    <row r="165" spans="1:7" ht="12.75">
      <c r="A165" s="38"/>
      <c r="B165" s="38"/>
      <c r="C165" s="38"/>
      <c r="D165" s="38"/>
      <c r="E165" s="38"/>
      <c r="F165" s="68"/>
      <c r="G165" s="69"/>
    </row>
    <row r="166" spans="1:7" ht="12.75">
      <c r="A166" s="38"/>
      <c r="B166" s="38"/>
      <c r="C166" s="38"/>
      <c r="D166" s="38"/>
      <c r="E166" s="38"/>
      <c r="F166" s="68"/>
      <c r="G166" s="12"/>
    </row>
    <row r="167" spans="1:7" ht="22.5" customHeight="1">
      <c r="A167" s="38"/>
      <c r="B167" s="38"/>
      <c r="C167" s="38"/>
      <c r="D167" s="38"/>
      <c r="E167" s="38"/>
      <c r="F167" s="68"/>
      <c r="G167" s="46"/>
    </row>
    <row r="168" spans="6:7" ht="22.5" customHeight="1">
      <c r="F168" s="44"/>
      <c r="G168" s="47"/>
    </row>
  </sheetData>
  <sheetProtection/>
  <mergeCells count="8">
    <mergeCell ref="A1:J1"/>
    <mergeCell ref="C15:J15"/>
    <mergeCell ref="C17:J17"/>
    <mergeCell ref="C29:J29"/>
    <mergeCell ref="C31:J31"/>
    <mergeCell ref="A155:G155"/>
    <mergeCell ref="C3:J3"/>
    <mergeCell ref="C43:J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0"/>
  <sheetViews>
    <sheetView zoomScalePageLayoutView="0" workbookViewId="0" topLeftCell="A1">
      <selection activeCell="B104" sqref="B104"/>
    </sheetView>
  </sheetViews>
  <sheetFormatPr defaultColWidth="11.421875" defaultRowHeight="12.75"/>
  <cols>
    <col min="1" max="1" width="9.140625" style="92" customWidth="1"/>
    <col min="2" max="2" width="34.421875" style="93" customWidth="1"/>
    <col min="3" max="3" width="14.57421875" style="93" customWidth="1"/>
    <col min="4" max="4" width="14.28125" style="2" customWidth="1"/>
    <col min="5" max="5" width="11.421875" style="2" bestFit="1" customWidth="1"/>
    <col min="6" max="6" width="11.57421875" style="2" customWidth="1"/>
    <col min="7" max="7" width="12.8515625" style="2" customWidth="1"/>
    <col min="8" max="8" width="12.421875" style="2" customWidth="1"/>
    <col min="9" max="9" width="10.57421875" style="2" customWidth="1"/>
    <col min="10" max="10" width="13.28125" style="2" customWidth="1"/>
    <col min="11" max="11" width="11.00390625" style="2" customWidth="1"/>
    <col min="12" max="13" width="12.8515625" style="2" bestFit="1" customWidth="1"/>
    <col min="14" max="16384" width="11.421875" style="9" customWidth="1"/>
  </cols>
  <sheetData>
    <row r="1" spans="1:13" ht="24" customHeight="1">
      <c r="A1" s="165" t="s">
        <v>28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12" customFormat="1" ht="51">
      <c r="A2" s="10" t="s">
        <v>29</v>
      </c>
      <c r="B2" s="101" t="s">
        <v>30</v>
      </c>
      <c r="C2" s="10" t="s">
        <v>55</v>
      </c>
      <c r="D2" s="11" t="s">
        <v>58</v>
      </c>
      <c r="E2" s="94" t="s">
        <v>59</v>
      </c>
      <c r="F2" s="94" t="s">
        <v>18</v>
      </c>
      <c r="G2" s="94" t="s">
        <v>93</v>
      </c>
      <c r="H2" s="94" t="s">
        <v>94</v>
      </c>
      <c r="I2" s="94" t="s">
        <v>31</v>
      </c>
      <c r="J2" s="94" t="s">
        <v>92</v>
      </c>
      <c r="K2" s="94" t="s">
        <v>103</v>
      </c>
      <c r="L2" s="11" t="s">
        <v>46</v>
      </c>
      <c r="M2" s="11" t="s">
        <v>47</v>
      </c>
    </row>
    <row r="3" spans="1:13" ht="12.75">
      <c r="A3" s="91"/>
      <c r="B3" s="15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s="12" customFormat="1" ht="25.5">
      <c r="A4" s="116"/>
      <c r="B4" s="104" t="s">
        <v>53</v>
      </c>
      <c r="C4" s="104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2.75">
      <c r="A5" s="116"/>
      <c r="B5" s="106" t="s">
        <v>95</v>
      </c>
      <c r="C5" s="108">
        <f>C6</f>
        <v>4058500</v>
      </c>
      <c r="D5" s="111">
        <f>(D17+D25+D36)</f>
        <v>561600</v>
      </c>
      <c r="E5" s="111">
        <f>(E45)</f>
        <v>114400</v>
      </c>
      <c r="F5" s="112">
        <f>F55+F72</f>
        <v>93000</v>
      </c>
      <c r="G5" s="112">
        <f>G62+G77</f>
        <v>122000</v>
      </c>
      <c r="H5" s="112">
        <f>H85+H89</f>
        <v>190000</v>
      </c>
      <c r="I5" s="112">
        <f>I94+I97</f>
        <v>65000</v>
      </c>
      <c r="J5" s="112">
        <f>J85+J89</f>
        <v>15000</v>
      </c>
      <c r="K5" s="112">
        <f>C5+D5+E5+F5+G5+H5+I5+J5</f>
        <v>5219500</v>
      </c>
      <c r="L5" s="111">
        <v>5631400</v>
      </c>
      <c r="M5" s="111">
        <v>7133400</v>
      </c>
    </row>
    <row r="6" spans="1:13" s="12" customFormat="1" ht="12.75">
      <c r="A6" s="116"/>
      <c r="B6" s="106" t="s">
        <v>56</v>
      </c>
      <c r="C6" s="108">
        <f>C7</f>
        <v>4058500</v>
      </c>
      <c r="D6" s="105"/>
      <c r="E6" s="105"/>
      <c r="F6" s="105"/>
      <c r="G6" s="105"/>
      <c r="H6" s="105"/>
      <c r="I6" s="105"/>
      <c r="J6" s="105"/>
      <c r="K6" s="136">
        <f aca="true" t="shared" si="0" ref="K6:K74">C6+D6+E6+F6+G6+H6+I6+J6</f>
        <v>4058500</v>
      </c>
      <c r="L6" s="112">
        <f>L7</f>
        <v>4058500</v>
      </c>
      <c r="M6" s="111">
        <v>4058500</v>
      </c>
    </row>
    <row r="7" spans="1:13" s="12" customFormat="1" ht="12.75" customHeight="1">
      <c r="A7" s="119" t="s">
        <v>57</v>
      </c>
      <c r="B7" s="106" t="s">
        <v>54</v>
      </c>
      <c r="C7" s="108">
        <f>C8</f>
        <v>4058500</v>
      </c>
      <c r="D7" s="105"/>
      <c r="E7" s="105"/>
      <c r="F7" s="105"/>
      <c r="G7" s="105"/>
      <c r="H7" s="105"/>
      <c r="I7" s="105"/>
      <c r="J7" s="105"/>
      <c r="K7" s="136">
        <f t="shared" si="0"/>
        <v>4058500</v>
      </c>
      <c r="L7" s="112">
        <f>L8</f>
        <v>4058500</v>
      </c>
      <c r="M7" s="111">
        <v>4058500</v>
      </c>
    </row>
    <row r="8" spans="1:13" s="12" customFormat="1" ht="12.75">
      <c r="A8" s="116">
        <v>3</v>
      </c>
      <c r="B8" s="106" t="s">
        <v>32</v>
      </c>
      <c r="C8" s="108">
        <f>(C9+C13)</f>
        <v>4058500</v>
      </c>
      <c r="D8" s="105"/>
      <c r="E8" s="105"/>
      <c r="F8" s="105"/>
      <c r="G8" s="105"/>
      <c r="H8" s="105"/>
      <c r="I8" s="105"/>
      <c r="J8" s="105"/>
      <c r="K8" s="136">
        <f t="shared" si="0"/>
        <v>4058500</v>
      </c>
      <c r="L8" s="112">
        <f>L9+L13</f>
        <v>4058500</v>
      </c>
      <c r="M8" s="111">
        <v>4058500</v>
      </c>
    </row>
    <row r="9" spans="1:13" s="12" customFormat="1" ht="12.75">
      <c r="A9" s="116">
        <v>31</v>
      </c>
      <c r="B9" s="106" t="s">
        <v>33</v>
      </c>
      <c r="C9" s="108">
        <f>(C10+C11+C12)</f>
        <v>3744500</v>
      </c>
      <c r="D9" s="105"/>
      <c r="E9" s="105"/>
      <c r="F9" s="105"/>
      <c r="G9" s="105"/>
      <c r="H9" s="105"/>
      <c r="I9" s="105"/>
      <c r="J9" s="105"/>
      <c r="K9" s="136">
        <f t="shared" si="0"/>
        <v>3744500</v>
      </c>
      <c r="L9" s="112">
        <f>K9</f>
        <v>3744500</v>
      </c>
      <c r="M9" s="111">
        <v>3744500</v>
      </c>
    </row>
    <row r="10" spans="1:13" ht="12.75">
      <c r="A10" s="117">
        <v>311</v>
      </c>
      <c r="B10" s="102" t="s">
        <v>34</v>
      </c>
      <c r="C10" s="107">
        <v>3048000</v>
      </c>
      <c r="D10" s="103"/>
      <c r="E10" s="103"/>
      <c r="F10" s="103"/>
      <c r="G10" s="103"/>
      <c r="H10" s="103"/>
      <c r="I10" s="103"/>
      <c r="J10" s="103"/>
      <c r="K10" s="136">
        <f t="shared" si="0"/>
        <v>3048000</v>
      </c>
      <c r="L10" s="103"/>
      <c r="M10" s="110"/>
    </row>
    <row r="11" spans="1:13" ht="12.75">
      <c r="A11" s="117">
        <v>312</v>
      </c>
      <c r="B11" s="102" t="s">
        <v>35</v>
      </c>
      <c r="C11" s="107">
        <v>182000</v>
      </c>
      <c r="D11" s="103"/>
      <c r="E11" s="103"/>
      <c r="F11" s="103"/>
      <c r="G11" s="103"/>
      <c r="H11" s="103"/>
      <c r="I11" s="103"/>
      <c r="J11" s="103"/>
      <c r="K11" s="136">
        <f t="shared" si="0"/>
        <v>182000</v>
      </c>
      <c r="L11" s="103"/>
      <c r="M11" s="110"/>
    </row>
    <row r="12" spans="1:13" ht="12.75">
      <c r="A12" s="117">
        <v>313</v>
      </c>
      <c r="B12" s="102" t="s">
        <v>36</v>
      </c>
      <c r="C12" s="107">
        <v>514500</v>
      </c>
      <c r="D12" s="103"/>
      <c r="E12" s="103"/>
      <c r="F12" s="103"/>
      <c r="G12" s="103"/>
      <c r="H12" s="103"/>
      <c r="I12" s="103"/>
      <c r="J12" s="103"/>
      <c r="K12" s="136">
        <f t="shared" si="0"/>
        <v>514500</v>
      </c>
      <c r="L12" s="103"/>
      <c r="M12" s="110"/>
    </row>
    <row r="13" spans="1:13" s="12" customFormat="1" ht="12.75">
      <c r="A13" s="116">
        <v>32</v>
      </c>
      <c r="B13" s="106" t="s">
        <v>37</v>
      </c>
      <c r="C13" s="109">
        <f>C14</f>
        <v>314000</v>
      </c>
      <c r="D13" s="105"/>
      <c r="E13" s="105"/>
      <c r="F13" s="105"/>
      <c r="G13" s="105"/>
      <c r="H13" s="105"/>
      <c r="I13" s="105"/>
      <c r="J13" s="105"/>
      <c r="K13" s="112">
        <f t="shared" si="0"/>
        <v>314000</v>
      </c>
      <c r="L13" s="112">
        <f>K13</f>
        <v>314000</v>
      </c>
      <c r="M13" s="111">
        <v>314000</v>
      </c>
    </row>
    <row r="14" spans="1:13" ht="12.75">
      <c r="A14" s="117">
        <v>321</v>
      </c>
      <c r="B14" s="102" t="s">
        <v>38</v>
      </c>
      <c r="C14" s="107">
        <v>314000</v>
      </c>
      <c r="D14" s="103"/>
      <c r="E14" s="103"/>
      <c r="F14" s="103"/>
      <c r="G14" s="103"/>
      <c r="H14" s="103"/>
      <c r="I14" s="103"/>
      <c r="J14" s="103"/>
      <c r="K14" s="136">
        <f t="shared" si="0"/>
        <v>314000</v>
      </c>
      <c r="L14" s="103"/>
      <c r="M14" s="103"/>
    </row>
    <row r="15" spans="1:13" ht="16.5" customHeight="1">
      <c r="A15" s="116" t="s">
        <v>61</v>
      </c>
      <c r="B15" s="102" t="s">
        <v>62</v>
      </c>
      <c r="C15" s="102"/>
      <c r="D15" s="136">
        <f>D16</f>
        <v>79200</v>
      </c>
      <c r="E15" s="103"/>
      <c r="F15" s="103"/>
      <c r="G15" s="103"/>
      <c r="H15" s="103"/>
      <c r="I15" s="103"/>
      <c r="J15" s="103"/>
      <c r="K15" s="136">
        <f t="shared" si="0"/>
        <v>79200</v>
      </c>
      <c r="L15" s="112">
        <f>L19</f>
        <v>79200</v>
      </c>
      <c r="M15" s="136">
        <f>M19</f>
        <v>79200</v>
      </c>
    </row>
    <row r="16" spans="1:13" s="12" customFormat="1" ht="24" customHeight="1">
      <c r="A16" s="119" t="s">
        <v>60</v>
      </c>
      <c r="B16" s="106" t="s">
        <v>63</v>
      </c>
      <c r="C16" s="106"/>
      <c r="D16" s="112">
        <f>D17</f>
        <v>79200</v>
      </c>
      <c r="E16" s="105"/>
      <c r="F16" s="105"/>
      <c r="G16" s="105"/>
      <c r="H16" s="105"/>
      <c r="I16" s="105"/>
      <c r="J16" s="105"/>
      <c r="K16" s="136">
        <f t="shared" si="0"/>
        <v>79200</v>
      </c>
      <c r="L16" s="112">
        <f aca="true" t="shared" si="1" ref="L16:M18">L15</f>
        <v>79200</v>
      </c>
      <c r="M16" s="112">
        <f t="shared" si="1"/>
        <v>79200</v>
      </c>
    </row>
    <row r="17" spans="1:13" s="12" customFormat="1" ht="18" customHeight="1">
      <c r="A17" s="119" t="s">
        <v>65</v>
      </c>
      <c r="B17" s="106" t="s">
        <v>17</v>
      </c>
      <c r="C17" s="106"/>
      <c r="D17" s="112">
        <f>D18</f>
        <v>79200</v>
      </c>
      <c r="E17" s="105"/>
      <c r="F17" s="105"/>
      <c r="G17" s="105"/>
      <c r="H17" s="105"/>
      <c r="I17" s="105"/>
      <c r="J17" s="105"/>
      <c r="K17" s="136">
        <f t="shared" si="0"/>
        <v>79200</v>
      </c>
      <c r="L17" s="112">
        <f t="shared" si="1"/>
        <v>79200</v>
      </c>
      <c r="M17" s="112">
        <f t="shared" si="1"/>
        <v>79200</v>
      </c>
    </row>
    <row r="18" spans="1:13" s="12" customFormat="1" ht="24" customHeight="1">
      <c r="A18" s="119" t="s">
        <v>66</v>
      </c>
      <c r="B18" s="106" t="s">
        <v>67</v>
      </c>
      <c r="C18" s="106"/>
      <c r="D18" s="112">
        <f>D19</f>
        <v>79200</v>
      </c>
      <c r="E18" s="105"/>
      <c r="F18" s="105"/>
      <c r="G18" s="105"/>
      <c r="H18" s="105"/>
      <c r="I18" s="105"/>
      <c r="J18" s="105"/>
      <c r="K18" s="136">
        <f t="shared" si="0"/>
        <v>79200</v>
      </c>
      <c r="L18" s="112">
        <f t="shared" si="1"/>
        <v>79200</v>
      </c>
      <c r="M18" s="112">
        <f t="shared" si="1"/>
        <v>79200</v>
      </c>
    </row>
    <row r="19" spans="1:13" s="12" customFormat="1" ht="12.75">
      <c r="A19" s="116">
        <v>3</v>
      </c>
      <c r="B19" s="106" t="s">
        <v>32</v>
      </c>
      <c r="C19" s="106"/>
      <c r="D19" s="111">
        <f>D20+D23</f>
        <v>79200</v>
      </c>
      <c r="E19" s="105"/>
      <c r="F19" s="105"/>
      <c r="G19" s="105"/>
      <c r="H19" s="105"/>
      <c r="I19" s="105"/>
      <c r="J19" s="105"/>
      <c r="K19" s="112">
        <f t="shared" si="0"/>
        <v>79200</v>
      </c>
      <c r="L19" s="112">
        <f>L20+L23</f>
        <v>79200</v>
      </c>
      <c r="M19" s="112">
        <f>M20+M23</f>
        <v>79200</v>
      </c>
    </row>
    <row r="20" spans="1:13" s="12" customFormat="1" ht="12.75">
      <c r="A20" s="116">
        <v>32</v>
      </c>
      <c r="B20" s="106" t="s">
        <v>37</v>
      </c>
      <c r="C20" s="106"/>
      <c r="D20" s="111">
        <f>(D21+D22)</f>
        <v>79100</v>
      </c>
      <c r="E20" s="105"/>
      <c r="F20" s="105"/>
      <c r="G20" s="105"/>
      <c r="H20" s="105"/>
      <c r="I20" s="105"/>
      <c r="J20" s="105"/>
      <c r="K20" s="136">
        <f t="shared" si="0"/>
        <v>79100</v>
      </c>
      <c r="L20" s="136">
        <f>K20</f>
        <v>79100</v>
      </c>
      <c r="M20" s="111">
        <v>79100</v>
      </c>
    </row>
    <row r="21" spans="1:13" ht="12.75">
      <c r="A21" s="117">
        <v>323</v>
      </c>
      <c r="B21" s="102" t="s">
        <v>40</v>
      </c>
      <c r="C21" s="102"/>
      <c r="D21" s="110">
        <v>78700</v>
      </c>
      <c r="E21" s="103"/>
      <c r="F21" s="103"/>
      <c r="G21" s="103"/>
      <c r="H21" s="103"/>
      <c r="I21" s="103"/>
      <c r="J21" s="103"/>
      <c r="K21" s="136">
        <f t="shared" si="0"/>
        <v>78700</v>
      </c>
      <c r="L21" s="103"/>
      <c r="M21" s="110"/>
    </row>
    <row r="22" spans="1:13" ht="12.75">
      <c r="A22" s="117">
        <v>329</v>
      </c>
      <c r="B22" s="102" t="s">
        <v>41</v>
      </c>
      <c r="C22" s="102"/>
      <c r="D22" s="110">
        <v>400</v>
      </c>
      <c r="E22" s="103"/>
      <c r="F22" s="103"/>
      <c r="G22" s="103"/>
      <c r="H22" s="103"/>
      <c r="I22" s="103"/>
      <c r="J22" s="103"/>
      <c r="K22" s="136">
        <f t="shared" si="0"/>
        <v>400</v>
      </c>
      <c r="L22" s="103"/>
      <c r="M22" s="110"/>
    </row>
    <row r="23" spans="1:13" ht="12.75">
      <c r="A23" s="117">
        <v>34</v>
      </c>
      <c r="B23" s="102" t="s">
        <v>64</v>
      </c>
      <c r="C23" s="102"/>
      <c r="D23" s="111">
        <f>D24</f>
        <v>100</v>
      </c>
      <c r="E23" s="103"/>
      <c r="F23" s="103"/>
      <c r="G23" s="103"/>
      <c r="H23" s="103"/>
      <c r="I23" s="103"/>
      <c r="J23" s="103"/>
      <c r="K23" s="136">
        <f t="shared" si="0"/>
        <v>100</v>
      </c>
      <c r="L23" s="136">
        <f>K23</f>
        <v>100</v>
      </c>
      <c r="M23" s="111">
        <v>100</v>
      </c>
    </row>
    <row r="24" spans="1:13" ht="12.75">
      <c r="A24" s="117">
        <v>343</v>
      </c>
      <c r="B24" s="102" t="s">
        <v>43</v>
      </c>
      <c r="C24" s="102"/>
      <c r="D24" s="110">
        <v>100</v>
      </c>
      <c r="E24" s="103"/>
      <c r="F24" s="103"/>
      <c r="G24" s="103"/>
      <c r="H24" s="103"/>
      <c r="I24" s="103"/>
      <c r="J24" s="103"/>
      <c r="K24" s="136">
        <f t="shared" si="0"/>
        <v>100</v>
      </c>
      <c r="L24" s="103"/>
      <c r="M24" s="103"/>
    </row>
    <row r="25" spans="1:13" ht="12.75">
      <c r="A25" s="116" t="s">
        <v>68</v>
      </c>
      <c r="B25" s="106" t="s">
        <v>19</v>
      </c>
      <c r="C25" s="106"/>
      <c r="D25" s="111">
        <f>D26</f>
        <v>467400</v>
      </c>
      <c r="E25" s="103"/>
      <c r="F25" s="103"/>
      <c r="G25" s="103"/>
      <c r="H25" s="103"/>
      <c r="I25" s="103"/>
      <c r="J25" s="103"/>
      <c r="K25" s="112">
        <f t="shared" si="0"/>
        <v>467400</v>
      </c>
      <c r="L25" s="112">
        <f>L28</f>
        <v>467400</v>
      </c>
      <c r="M25" s="112">
        <f>M28</f>
        <v>467400</v>
      </c>
    </row>
    <row r="26" spans="1:13" ht="25.5">
      <c r="A26" s="116" t="s">
        <v>69</v>
      </c>
      <c r="B26" s="106" t="s">
        <v>70</v>
      </c>
      <c r="C26" s="106"/>
      <c r="D26" s="111">
        <f>D27</f>
        <v>467400</v>
      </c>
      <c r="E26" s="103"/>
      <c r="F26" s="103"/>
      <c r="G26" s="103"/>
      <c r="H26" s="103"/>
      <c r="I26" s="103"/>
      <c r="J26" s="103"/>
      <c r="K26" s="136">
        <f t="shared" si="0"/>
        <v>467400</v>
      </c>
      <c r="L26" s="136">
        <f>L25</f>
        <v>467400</v>
      </c>
      <c r="M26" s="103"/>
    </row>
    <row r="27" spans="1:13" s="12" customFormat="1" ht="26.25" customHeight="1">
      <c r="A27" s="119" t="s">
        <v>60</v>
      </c>
      <c r="B27" s="106" t="s">
        <v>63</v>
      </c>
      <c r="C27" s="106"/>
      <c r="D27" s="111">
        <f>D28</f>
        <v>467400</v>
      </c>
      <c r="E27" s="105"/>
      <c r="F27" s="105"/>
      <c r="G27" s="105"/>
      <c r="H27" s="105"/>
      <c r="I27" s="105"/>
      <c r="J27" s="105"/>
      <c r="K27" s="136">
        <f t="shared" si="0"/>
        <v>467400</v>
      </c>
      <c r="L27" s="136">
        <f>L26</f>
        <v>467400</v>
      </c>
      <c r="M27" s="105"/>
    </row>
    <row r="28" spans="1:13" s="12" customFormat="1" ht="12.75">
      <c r="A28" s="116">
        <v>3</v>
      </c>
      <c r="B28" s="106" t="s">
        <v>32</v>
      </c>
      <c r="C28" s="106"/>
      <c r="D28" s="111">
        <f>D29+D34</f>
        <v>467400</v>
      </c>
      <c r="E28" s="105"/>
      <c r="F28" s="105"/>
      <c r="G28" s="105"/>
      <c r="H28" s="105"/>
      <c r="I28" s="105"/>
      <c r="J28" s="105"/>
      <c r="K28" s="136">
        <f t="shared" si="0"/>
        <v>467400</v>
      </c>
      <c r="L28" s="112">
        <f>L29+L34</f>
        <v>467400</v>
      </c>
      <c r="M28" s="112">
        <f>M29+M34</f>
        <v>467400</v>
      </c>
    </row>
    <row r="29" spans="1:13" s="12" customFormat="1" ht="12.75">
      <c r="A29" s="116">
        <v>32</v>
      </c>
      <c r="B29" s="106" t="s">
        <v>37</v>
      </c>
      <c r="C29" s="106"/>
      <c r="D29" s="111">
        <f>(D30+D31+D32+D33)</f>
        <v>465100</v>
      </c>
      <c r="E29" s="105"/>
      <c r="F29" s="105"/>
      <c r="G29" s="105"/>
      <c r="H29" s="105"/>
      <c r="I29" s="105"/>
      <c r="J29" s="105"/>
      <c r="K29" s="136">
        <f t="shared" si="0"/>
        <v>465100</v>
      </c>
      <c r="L29" s="136">
        <f>K29</f>
        <v>465100</v>
      </c>
      <c r="M29" s="111">
        <v>465100</v>
      </c>
    </row>
    <row r="30" spans="1:13" ht="12.75">
      <c r="A30" s="117">
        <v>321</v>
      </c>
      <c r="B30" s="102" t="s">
        <v>38</v>
      </c>
      <c r="C30" s="102"/>
      <c r="D30" s="110">
        <v>7600</v>
      </c>
      <c r="E30" s="103"/>
      <c r="F30" s="103"/>
      <c r="G30" s="103"/>
      <c r="H30" s="103"/>
      <c r="I30" s="103"/>
      <c r="J30" s="103"/>
      <c r="K30" s="136">
        <f t="shared" si="0"/>
        <v>7600</v>
      </c>
      <c r="L30" s="103"/>
      <c r="M30" s="110"/>
    </row>
    <row r="31" spans="1:13" ht="12.75">
      <c r="A31" s="117">
        <v>322</v>
      </c>
      <c r="B31" s="102" t="s">
        <v>39</v>
      </c>
      <c r="C31" s="102"/>
      <c r="D31" s="110">
        <v>216900</v>
      </c>
      <c r="E31" s="103"/>
      <c r="F31" s="103"/>
      <c r="G31" s="103"/>
      <c r="H31" s="103"/>
      <c r="I31" s="103"/>
      <c r="J31" s="103"/>
      <c r="K31" s="136">
        <f t="shared" si="0"/>
        <v>216900</v>
      </c>
      <c r="L31" s="103"/>
      <c r="M31" s="110"/>
    </row>
    <row r="32" spans="1:13" ht="12.75">
      <c r="A32" s="117">
        <v>323</v>
      </c>
      <c r="B32" s="102" t="s">
        <v>40</v>
      </c>
      <c r="C32" s="102"/>
      <c r="D32" s="110">
        <v>235300</v>
      </c>
      <c r="E32" s="103"/>
      <c r="F32" s="103"/>
      <c r="G32" s="103"/>
      <c r="H32" s="103"/>
      <c r="I32" s="103"/>
      <c r="J32" s="103"/>
      <c r="K32" s="136">
        <f t="shared" si="0"/>
        <v>235300</v>
      </c>
      <c r="L32" s="103"/>
      <c r="M32" s="110"/>
    </row>
    <row r="33" spans="1:13" s="12" customFormat="1" ht="12.75">
      <c r="A33" s="117">
        <v>329</v>
      </c>
      <c r="B33" s="102" t="s">
        <v>41</v>
      </c>
      <c r="C33" s="106"/>
      <c r="D33" s="110">
        <v>5300</v>
      </c>
      <c r="E33" s="105"/>
      <c r="F33" s="105"/>
      <c r="G33" s="105"/>
      <c r="H33" s="105"/>
      <c r="I33" s="105"/>
      <c r="J33" s="105"/>
      <c r="K33" s="136">
        <f t="shared" si="0"/>
        <v>5300</v>
      </c>
      <c r="L33" s="105"/>
      <c r="M33" s="111"/>
    </row>
    <row r="34" spans="1:13" ht="12.75">
      <c r="A34" s="116">
        <v>34</v>
      </c>
      <c r="B34" s="106" t="s">
        <v>64</v>
      </c>
      <c r="C34" s="102"/>
      <c r="D34" s="111">
        <f>D35</f>
        <v>2300</v>
      </c>
      <c r="E34" s="103"/>
      <c r="F34" s="103"/>
      <c r="G34" s="103"/>
      <c r="H34" s="103"/>
      <c r="I34" s="103"/>
      <c r="J34" s="103"/>
      <c r="K34" s="136">
        <f t="shared" si="0"/>
        <v>2300</v>
      </c>
      <c r="L34" s="136">
        <f>K34</f>
        <v>2300</v>
      </c>
      <c r="M34" s="111">
        <v>2300</v>
      </c>
    </row>
    <row r="35" spans="1:13" ht="12.75">
      <c r="A35" s="117">
        <v>343</v>
      </c>
      <c r="B35" s="102" t="s">
        <v>43</v>
      </c>
      <c r="C35" s="102"/>
      <c r="D35" s="110">
        <v>2300</v>
      </c>
      <c r="E35" s="103"/>
      <c r="F35" s="103"/>
      <c r="G35" s="103"/>
      <c r="H35" s="103"/>
      <c r="I35" s="103"/>
      <c r="J35" s="103"/>
      <c r="K35" s="136">
        <f t="shared" si="0"/>
        <v>2300</v>
      </c>
      <c r="L35" s="103"/>
      <c r="M35" s="103"/>
    </row>
    <row r="36" spans="1:13" ht="12.75">
      <c r="A36" s="116" t="s">
        <v>77</v>
      </c>
      <c r="B36" s="106" t="s">
        <v>19</v>
      </c>
      <c r="C36" s="106"/>
      <c r="D36" s="111">
        <f>D37</f>
        <v>15000</v>
      </c>
      <c r="E36" s="103"/>
      <c r="F36" s="103"/>
      <c r="G36" s="103"/>
      <c r="H36" s="103"/>
      <c r="I36" s="103"/>
      <c r="J36" s="103"/>
      <c r="K36" s="112">
        <f t="shared" si="0"/>
        <v>15000</v>
      </c>
      <c r="L36" s="136">
        <f>L39</f>
        <v>0</v>
      </c>
      <c r="M36" s="103"/>
    </row>
    <row r="37" spans="1:13" s="12" customFormat="1" ht="12.75" customHeight="1">
      <c r="A37" s="119" t="s">
        <v>71</v>
      </c>
      <c r="B37" s="106" t="s">
        <v>72</v>
      </c>
      <c r="C37" s="106"/>
      <c r="D37" s="111">
        <f>D38</f>
        <v>15000</v>
      </c>
      <c r="E37" s="105"/>
      <c r="F37" s="105"/>
      <c r="G37" s="105"/>
      <c r="H37" s="105"/>
      <c r="I37" s="105"/>
      <c r="J37" s="105"/>
      <c r="K37" s="136">
        <f t="shared" si="0"/>
        <v>15000</v>
      </c>
      <c r="L37" s="112">
        <f>L36</f>
        <v>0</v>
      </c>
      <c r="M37" s="105"/>
    </row>
    <row r="38" spans="1:13" s="12" customFormat="1" ht="25.5">
      <c r="A38" s="116">
        <v>4</v>
      </c>
      <c r="B38" s="106" t="s">
        <v>73</v>
      </c>
      <c r="C38" s="106"/>
      <c r="D38" s="111">
        <f>D39</f>
        <v>15000</v>
      </c>
      <c r="E38" s="105"/>
      <c r="F38" s="105"/>
      <c r="G38" s="105"/>
      <c r="H38" s="105"/>
      <c r="I38" s="105"/>
      <c r="J38" s="105"/>
      <c r="K38" s="136">
        <f t="shared" si="0"/>
        <v>15000</v>
      </c>
      <c r="L38" s="112">
        <f>L37</f>
        <v>0</v>
      </c>
      <c r="M38" s="105"/>
    </row>
    <row r="39" spans="1:13" s="12" customFormat="1" ht="25.5">
      <c r="A39" s="116">
        <v>42</v>
      </c>
      <c r="B39" s="106" t="s">
        <v>74</v>
      </c>
      <c r="C39" s="106"/>
      <c r="D39" s="111">
        <f>D40</f>
        <v>15000</v>
      </c>
      <c r="E39" s="105"/>
      <c r="F39" s="105"/>
      <c r="G39" s="105"/>
      <c r="H39" s="105"/>
      <c r="I39" s="105"/>
      <c r="J39" s="105"/>
      <c r="K39" s="136">
        <f t="shared" si="0"/>
        <v>15000</v>
      </c>
      <c r="L39" s="112">
        <v>0</v>
      </c>
      <c r="M39" s="105">
        <v>0</v>
      </c>
    </row>
    <row r="40" spans="1:13" ht="12.75">
      <c r="A40" s="117">
        <v>422</v>
      </c>
      <c r="B40" s="102" t="s">
        <v>44</v>
      </c>
      <c r="C40" s="102"/>
      <c r="D40" s="110">
        <v>15000</v>
      </c>
      <c r="E40" s="103"/>
      <c r="F40" s="103"/>
      <c r="G40" s="103"/>
      <c r="H40" s="103"/>
      <c r="I40" s="103"/>
      <c r="J40" s="103"/>
      <c r="K40" s="136">
        <f t="shared" si="0"/>
        <v>15000</v>
      </c>
      <c r="L40" s="103"/>
      <c r="M40" s="103"/>
    </row>
    <row r="41" spans="1:13" ht="12.75">
      <c r="A41" s="117" t="s">
        <v>114</v>
      </c>
      <c r="B41" s="102" t="s">
        <v>19</v>
      </c>
      <c r="C41" s="102"/>
      <c r="D41" s="110"/>
      <c r="E41" s="103"/>
      <c r="F41" s="103"/>
      <c r="G41" s="103"/>
      <c r="H41" s="103"/>
      <c r="I41" s="103"/>
      <c r="J41" s="103"/>
      <c r="K41" s="136"/>
      <c r="L41" s="103"/>
      <c r="M41" s="103"/>
    </row>
    <row r="42" spans="1:13" ht="25.5">
      <c r="A42" s="117" t="s">
        <v>69</v>
      </c>
      <c r="B42" s="102" t="s">
        <v>70</v>
      </c>
      <c r="C42" s="102"/>
      <c r="D42" s="110"/>
      <c r="E42" s="103"/>
      <c r="F42" s="103"/>
      <c r="G42" s="103"/>
      <c r="H42" s="103"/>
      <c r="I42" s="103"/>
      <c r="J42" s="103"/>
      <c r="K42" s="136"/>
      <c r="L42" s="103"/>
      <c r="M42" s="111">
        <f>M43</f>
        <v>1200000</v>
      </c>
    </row>
    <row r="43" spans="1:13" ht="25.5">
      <c r="A43" s="117">
        <v>4</v>
      </c>
      <c r="B43" s="102" t="s">
        <v>45</v>
      </c>
      <c r="C43" s="102"/>
      <c r="D43" s="110"/>
      <c r="E43" s="103"/>
      <c r="F43" s="103"/>
      <c r="G43" s="103"/>
      <c r="H43" s="103"/>
      <c r="I43" s="103"/>
      <c r="J43" s="103"/>
      <c r="K43" s="136"/>
      <c r="L43" s="103"/>
      <c r="M43" s="111">
        <f>M44</f>
        <v>1200000</v>
      </c>
    </row>
    <row r="44" spans="1:13" ht="25.5">
      <c r="A44" s="117">
        <v>42</v>
      </c>
      <c r="B44" s="102" t="s">
        <v>91</v>
      </c>
      <c r="C44" s="102"/>
      <c r="D44" s="110"/>
      <c r="E44" s="103"/>
      <c r="F44" s="103"/>
      <c r="G44" s="103"/>
      <c r="H44" s="103"/>
      <c r="I44" s="103"/>
      <c r="J44" s="103"/>
      <c r="K44" s="136"/>
      <c r="L44" s="103"/>
      <c r="M44" s="111">
        <v>1200000</v>
      </c>
    </row>
    <row r="45" spans="1:13" ht="25.5">
      <c r="A45" s="116" t="s">
        <v>75</v>
      </c>
      <c r="B45" s="106" t="s">
        <v>76</v>
      </c>
      <c r="C45" s="102"/>
      <c r="D45" s="110">
        <v>0</v>
      </c>
      <c r="E45" s="112">
        <f>E46</f>
        <v>114400</v>
      </c>
      <c r="F45" s="103"/>
      <c r="G45" s="103"/>
      <c r="H45" s="103"/>
      <c r="I45" s="103"/>
      <c r="J45" s="103"/>
      <c r="K45" s="112">
        <f t="shared" si="0"/>
        <v>114400</v>
      </c>
      <c r="L45" s="112">
        <f aca="true" t="shared" si="2" ref="L45:M48">L49</f>
        <v>76300</v>
      </c>
      <c r="M45" s="112">
        <f t="shared" si="2"/>
        <v>76300</v>
      </c>
    </row>
    <row r="46" spans="1:13" ht="12.75">
      <c r="A46" s="116" t="s">
        <v>65</v>
      </c>
      <c r="B46" s="106" t="s">
        <v>17</v>
      </c>
      <c r="C46" s="102"/>
      <c r="D46" s="110">
        <v>0</v>
      </c>
      <c r="E46" s="112">
        <f>E47</f>
        <v>114400</v>
      </c>
      <c r="F46" s="103"/>
      <c r="G46" s="103"/>
      <c r="H46" s="103"/>
      <c r="I46" s="103"/>
      <c r="J46" s="103"/>
      <c r="K46" s="136">
        <f t="shared" si="0"/>
        <v>114400</v>
      </c>
      <c r="L46" s="112">
        <f t="shared" si="2"/>
        <v>0</v>
      </c>
      <c r="M46" s="112">
        <f t="shared" si="2"/>
        <v>0</v>
      </c>
    </row>
    <row r="47" spans="1:13" s="12" customFormat="1" ht="25.5">
      <c r="A47" s="116" t="s">
        <v>78</v>
      </c>
      <c r="B47" s="106" t="s">
        <v>79</v>
      </c>
      <c r="C47" s="106"/>
      <c r="D47" s="110">
        <v>0</v>
      </c>
      <c r="E47" s="112">
        <f>E48</f>
        <v>114400</v>
      </c>
      <c r="F47" s="105"/>
      <c r="G47" s="105"/>
      <c r="H47" s="105"/>
      <c r="I47" s="105"/>
      <c r="J47" s="105"/>
      <c r="K47" s="136">
        <f t="shared" si="0"/>
        <v>114400</v>
      </c>
      <c r="L47" s="112">
        <f t="shared" si="2"/>
        <v>0</v>
      </c>
      <c r="M47" s="112">
        <f t="shared" si="2"/>
        <v>0</v>
      </c>
    </row>
    <row r="48" spans="1:13" ht="12.75">
      <c r="A48" s="117">
        <v>3</v>
      </c>
      <c r="B48" s="102" t="s">
        <v>80</v>
      </c>
      <c r="C48" s="102"/>
      <c r="D48" s="110">
        <v>0</v>
      </c>
      <c r="E48" s="112">
        <f>E49</f>
        <v>114400</v>
      </c>
      <c r="F48" s="103"/>
      <c r="G48" s="103"/>
      <c r="H48" s="103"/>
      <c r="I48" s="103"/>
      <c r="J48" s="103"/>
      <c r="K48" s="136">
        <f t="shared" si="0"/>
        <v>114400</v>
      </c>
      <c r="L48" s="112">
        <f t="shared" si="2"/>
        <v>0</v>
      </c>
      <c r="M48" s="112">
        <f t="shared" si="2"/>
        <v>0</v>
      </c>
    </row>
    <row r="49" spans="1:13" ht="12.75">
      <c r="A49" s="117">
        <v>32</v>
      </c>
      <c r="B49" s="102" t="s">
        <v>37</v>
      </c>
      <c r="C49" s="102"/>
      <c r="D49" s="110">
        <v>0</v>
      </c>
      <c r="E49" s="112">
        <f>E50+E51</f>
        <v>114400</v>
      </c>
      <c r="F49" s="103"/>
      <c r="G49" s="103"/>
      <c r="H49" s="103"/>
      <c r="I49" s="103"/>
      <c r="J49" s="103"/>
      <c r="K49" s="136">
        <f t="shared" si="0"/>
        <v>114400</v>
      </c>
      <c r="L49" s="112">
        <v>76300</v>
      </c>
      <c r="M49" s="111">
        <v>76300</v>
      </c>
    </row>
    <row r="50" spans="1:13" ht="12.75">
      <c r="A50" s="117">
        <v>322</v>
      </c>
      <c r="B50" s="102" t="s">
        <v>81</v>
      </c>
      <c r="C50" s="102"/>
      <c r="D50" s="110">
        <v>0</v>
      </c>
      <c r="E50" s="110">
        <v>65600</v>
      </c>
      <c r="F50" s="103"/>
      <c r="G50" s="103"/>
      <c r="H50" s="103"/>
      <c r="I50" s="103"/>
      <c r="J50" s="103"/>
      <c r="K50" s="136">
        <f t="shared" si="0"/>
        <v>65600</v>
      </c>
      <c r="L50" s="103"/>
      <c r="M50" s="110"/>
    </row>
    <row r="51" spans="1:13" ht="12.75">
      <c r="A51" s="117">
        <v>323</v>
      </c>
      <c r="B51" s="102" t="s">
        <v>40</v>
      </c>
      <c r="C51" s="102"/>
      <c r="D51" s="110">
        <v>0</v>
      </c>
      <c r="E51" s="110">
        <v>48800</v>
      </c>
      <c r="F51" s="103"/>
      <c r="G51" s="103"/>
      <c r="H51" s="103"/>
      <c r="I51" s="103"/>
      <c r="J51" s="103"/>
      <c r="K51" s="136">
        <f t="shared" si="0"/>
        <v>48800</v>
      </c>
      <c r="L51" s="103"/>
      <c r="M51" s="110"/>
    </row>
    <row r="52" spans="1:13" s="12" customFormat="1" ht="12.75">
      <c r="A52" s="116">
        <v>34</v>
      </c>
      <c r="B52" s="106" t="s">
        <v>42</v>
      </c>
      <c r="C52" s="106"/>
      <c r="D52" s="110">
        <v>0</v>
      </c>
      <c r="E52" s="105"/>
      <c r="F52" s="105"/>
      <c r="G52" s="105"/>
      <c r="H52" s="105"/>
      <c r="I52" s="105"/>
      <c r="J52" s="105"/>
      <c r="K52" s="136">
        <f t="shared" si="0"/>
        <v>0</v>
      </c>
      <c r="L52" s="105"/>
      <c r="M52" s="111"/>
    </row>
    <row r="53" spans="1:13" ht="12.75">
      <c r="A53" s="117">
        <v>343</v>
      </c>
      <c r="B53" s="102" t="s">
        <v>43</v>
      </c>
      <c r="C53" s="102"/>
      <c r="D53" s="110">
        <v>0</v>
      </c>
      <c r="E53" s="103"/>
      <c r="F53" s="103"/>
      <c r="G53" s="103"/>
      <c r="H53" s="103"/>
      <c r="I53" s="103"/>
      <c r="J53" s="103"/>
      <c r="K53" s="136">
        <f t="shared" si="0"/>
        <v>0</v>
      </c>
      <c r="L53" s="103"/>
      <c r="M53" s="110"/>
    </row>
    <row r="54" spans="1:13" ht="12.75">
      <c r="A54" s="116" t="s">
        <v>82</v>
      </c>
      <c r="B54" s="102" t="s">
        <v>18</v>
      </c>
      <c r="C54" s="102"/>
      <c r="D54" s="110">
        <v>0</v>
      </c>
      <c r="E54" s="103"/>
      <c r="F54" s="103"/>
      <c r="G54" s="103"/>
      <c r="H54" s="103"/>
      <c r="I54" s="103"/>
      <c r="J54" s="103"/>
      <c r="K54" s="136">
        <f t="shared" si="0"/>
        <v>0</v>
      </c>
      <c r="L54" s="103"/>
      <c r="M54" s="110"/>
    </row>
    <row r="55" spans="1:13" s="12" customFormat="1" ht="12.75" customHeight="1">
      <c r="A55" s="119" t="s">
        <v>83</v>
      </c>
      <c r="B55" s="106" t="s">
        <v>84</v>
      </c>
      <c r="C55" s="106"/>
      <c r="D55" s="110">
        <v>0</v>
      </c>
      <c r="E55" s="105"/>
      <c r="F55" s="112">
        <f>F56</f>
        <v>68000</v>
      </c>
      <c r="G55" s="105"/>
      <c r="H55" s="105"/>
      <c r="I55" s="105"/>
      <c r="J55" s="105"/>
      <c r="K55" s="112">
        <f t="shared" si="0"/>
        <v>68000</v>
      </c>
      <c r="L55" s="112">
        <f>L56</f>
        <v>79000</v>
      </c>
      <c r="M55" s="111">
        <f>M58</f>
        <v>88000</v>
      </c>
    </row>
    <row r="56" spans="1:13" s="12" customFormat="1" ht="25.5">
      <c r="A56" s="116" t="s">
        <v>75</v>
      </c>
      <c r="B56" s="106" t="s">
        <v>76</v>
      </c>
      <c r="C56" s="106"/>
      <c r="D56" s="110">
        <v>0</v>
      </c>
      <c r="E56" s="105"/>
      <c r="F56" s="112">
        <f>F57</f>
        <v>68000</v>
      </c>
      <c r="G56" s="105"/>
      <c r="H56" s="105"/>
      <c r="I56" s="105"/>
      <c r="J56" s="105"/>
      <c r="K56" s="136">
        <f t="shared" si="0"/>
        <v>68000</v>
      </c>
      <c r="L56" s="112">
        <f>L57</f>
        <v>79000</v>
      </c>
      <c r="M56" s="111">
        <f>M55</f>
        <v>88000</v>
      </c>
    </row>
    <row r="57" spans="1:13" s="12" customFormat="1" ht="12.75">
      <c r="A57" s="116">
        <v>3</v>
      </c>
      <c r="B57" s="106" t="s">
        <v>80</v>
      </c>
      <c r="C57" s="106"/>
      <c r="D57" s="110">
        <v>0</v>
      </c>
      <c r="E57" s="105"/>
      <c r="F57" s="112">
        <f>F58</f>
        <v>68000</v>
      </c>
      <c r="G57" s="105"/>
      <c r="H57" s="105"/>
      <c r="I57" s="105"/>
      <c r="J57" s="105"/>
      <c r="K57" s="136">
        <f t="shared" si="0"/>
        <v>68000</v>
      </c>
      <c r="L57" s="112">
        <f>L58</f>
        <v>79000</v>
      </c>
      <c r="M57" s="111">
        <f>M56</f>
        <v>88000</v>
      </c>
    </row>
    <row r="58" spans="1:13" ht="12.75">
      <c r="A58" s="116">
        <v>32</v>
      </c>
      <c r="B58" s="106" t="s">
        <v>37</v>
      </c>
      <c r="C58" s="106"/>
      <c r="D58" s="111">
        <v>0</v>
      </c>
      <c r="E58" s="105"/>
      <c r="F58" s="112">
        <f>F59+F60+F61</f>
        <v>68000</v>
      </c>
      <c r="G58" s="103"/>
      <c r="H58" s="103"/>
      <c r="I58" s="103"/>
      <c r="J58" s="103"/>
      <c r="K58" s="136">
        <f t="shared" si="0"/>
        <v>68000</v>
      </c>
      <c r="L58" s="136">
        <v>79000</v>
      </c>
      <c r="M58" s="110">
        <v>88000</v>
      </c>
    </row>
    <row r="59" spans="1:13" ht="12.75">
      <c r="A59" s="117">
        <v>321</v>
      </c>
      <c r="B59" s="102" t="s">
        <v>38</v>
      </c>
      <c r="C59" s="102"/>
      <c r="D59" s="110">
        <v>0</v>
      </c>
      <c r="E59" s="103"/>
      <c r="F59" s="110">
        <v>15000</v>
      </c>
      <c r="G59" s="103"/>
      <c r="H59" s="103"/>
      <c r="I59" s="103"/>
      <c r="J59" s="103"/>
      <c r="K59" s="136">
        <f t="shared" si="0"/>
        <v>15000</v>
      </c>
      <c r="L59" s="103"/>
      <c r="M59" s="103"/>
    </row>
    <row r="60" spans="1:13" ht="12.75">
      <c r="A60" s="117">
        <v>322</v>
      </c>
      <c r="B60" s="102" t="s">
        <v>39</v>
      </c>
      <c r="C60" s="102"/>
      <c r="D60" s="110">
        <v>0</v>
      </c>
      <c r="E60" s="103"/>
      <c r="F60" s="110">
        <v>47000</v>
      </c>
      <c r="G60" s="103"/>
      <c r="H60" s="103"/>
      <c r="I60" s="103"/>
      <c r="J60" s="103"/>
      <c r="K60" s="136">
        <f t="shared" si="0"/>
        <v>47000</v>
      </c>
      <c r="L60" s="103"/>
      <c r="M60" s="103"/>
    </row>
    <row r="61" spans="1:13" s="12" customFormat="1" ht="12.75">
      <c r="A61" s="117">
        <v>323</v>
      </c>
      <c r="B61" s="102" t="s">
        <v>40</v>
      </c>
      <c r="C61" s="102"/>
      <c r="D61" s="110">
        <v>0</v>
      </c>
      <c r="E61" s="103"/>
      <c r="F61" s="110">
        <v>6000</v>
      </c>
      <c r="G61" s="105"/>
      <c r="H61" s="105"/>
      <c r="I61" s="105"/>
      <c r="J61" s="105"/>
      <c r="K61" s="136">
        <f t="shared" si="0"/>
        <v>6000</v>
      </c>
      <c r="L61" s="105"/>
      <c r="M61" s="105"/>
    </row>
    <row r="62" spans="1:13" ht="12.75">
      <c r="A62" s="116" t="s">
        <v>68</v>
      </c>
      <c r="B62" s="106" t="s">
        <v>19</v>
      </c>
      <c r="C62" s="106"/>
      <c r="D62" s="111">
        <v>0</v>
      </c>
      <c r="E62" s="105"/>
      <c r="F62" s="105"/>
      <c r="G62" s="112">
        <f>G63</f>
        <v>116000</v>
      </c>
      <c r="H62" s="103"/>
      <c r="I62" s="103"/>
      <c r="J62" s="103"/>
      <c r="K62" s="112">
        <f t="shared" si="0"/>
        <v>116000</v>
      </c>
      <c r="L62" s="112">
        <f>L63</f>
        <v>113000</v>
      </c>
      <c r="M62" s="111">
        <f>M66</f>
        <v>83000</v>
      </c>
    </row>
    <row r="63" spans="1:13" ht="25.5">
      <c r="A63" s="116" t="s">
        <v>85</v>
      </c>
      <c r="B63" s="106" t="s">
        <v>86</v>
      </c>
      <c r="C63" s="106"/>
      <c r="D63" s="111">
        <v>0</v>
      </c>
      <c r="E63" s="105"/>
      <c r="F63" s="105"/>
      <c r="G63" s="112">
        <f>G64</f>
        <v>116000</v>
      </c>
      <c r="H63" s="103"/>
      <c r="I63" s="103"/>
      <c r="J63" s="103"/>
      <c r="K63" s="136">
        <f t="shared" si="0"/>
        <v>116000</v>
      </c>
      <c r="L63" s="112">
        <f>L64</f>
        <v>113000</v>
      </c>
      <c r="M63" s="111">
        <f>M62</f>
        <v>83000</v>
      </c>
    </row>
    <row r="64" spans="1:13" ht="25.5">
      <c r="A64" s="116" t="s">
        <v>87</v>
      </c>
      <c r="B64" s="106" t="s">
        <v>76</v>
      </c>
      <c r="C64" s="106"/>
      <c r="D64" s="111">
        <v>0</v>
      </c>
      <c r="E64" s="105"/>
      <c r="F64" s="105"/>
      <c r="G64" s="112">
        <f>G65</f>
        <v>116000</v>
      </c>
      <c r="H64" s="103"/>
      <c r="I64" s="103"/>
      <c r="J64" s="103"/>
      <c r="K64" s="136">
        <f t="shared" si="0"/>
        <v>116000</v>
      </c>
      <c r="L64" s="112">
        <f>L65</f>
        <v>113000</v>
      </c>
      <c r="M64" s="111">
        <f>M63</f>
        <v>83000</v>
      </c>
    </row>
    <row r="65" spans="1:13" ht="12.75">
      <c r="A65" s="116">
        <v>3</v>
      </c>
      <c r="B65" s="106" t="s">
        <v>80</v>
      </c>
      <c r="C65" s="106"/>
      <c r="D65" s="111">
        <v>0</v>
      </c>
      <c r="E65" s="105"/>
      <c r="F65" s="105"/>
      <c r="G65" s="111">
        <f>G66</f>
        <v>116000</v>
      </c>
      <c r="H65" s="103"/>
      <c r="I65" s="103"/>
      <c r="J65" s="103"/>
      <c r="K65" s="136">
        <f t="shared" si="0"/>
        <v>116000</v>
      </c>
      <c r="L65" s="136">
        <f>L66</f>
        <v>113000</v>
      </c>
      <c r="M65" s="111">
        <f>M64</f>
        <v>83000</v>
      </c>
    </row>
    <row r="66" spans="1:13" s="12" customFormat="1" ht="12.75">
      <c r="A66" s="116">
        <v>32</v>
      </c>
      <c r="B66" s="106" t="s">
        <v>37</v>
      </c>
      <c r="C66" s="106"/>
      <c r="D66" s="110">
        <v>0</v>
      </c>
      <c r="E66" s="105"/>
      <c r="F66" s="105"/>
      <c r="G66" s="111">
        <f>G67+G68+G69+G70</f>
        <v>116000</v>
      </c>
      <c r="H66" s="105"/>
      <c r="I66" s="105"/>
      <c r="J66" s="105"/>
      <c r="K66" s="136">
        <f t="shared" si="0"/>
        <v>116000</v>
      </c>
      <c r="L66" s="136">
        <v>113000</v>
      </c>
      <c r="M66" s="111">
        <v>83000</v>
      </c>
    </row>
    <row r="67" spans="1:13" ht="12.75">
      <c r="A67" s="117">
        <v>321</v>
      </c>
      <c r="B67" s="102" t="s">
        <v>38</v>
      </c>
      <c r="C67" s="102"/>
      <c r="D67" s="103"/>
      <c r="E67" s="103"/>
      <c r="F67" s="103"/>
      <c r="G67" s="110">
        <v>2000</v>
      </c>
      <c r="H67" s="103"/>
      <c r="I67" s="103"/>
      <c r="J67" s="103"/>
      <c r="K67" s="136">
        <f t="shared" si="0"/>
        <v>2000</v>
      </c>
      <c r="L67" s="103"/>
      <c r="M67" s="103"/>
    </row>
    <row r="68" spans="1:13" ht="12.75">
      <c r="A68" s="116">
        <v>322</v>
      </c>
      <c r="B68" s="102" t="s">
        <v>39</v>
      </c>
      <c r="C68" s="102"/>
      <c r="D68" s="103"/>
      <c r="E68" s="103"/>
      <c r="F68" s="103"/>
      <c r="G68" s="110">
        <v>55000</v>
      </c>
      <c r="H68" s="103"/>
      <c r="I68" s="103"/>
      <c r="J68" s="103"/>
      <c r="K68" s="136">
        <f t="shared" si="0"/>
        <v>55000</v>
      </c>
      <c r="L68" s="103"/>
      <c r="M68" s="103"/>
    </row>
    <row r="69" spans="1:13" s="12" customFormat="1" ht="12.75">
      <c r="A69" s="117">
        <v>323</v>
      </c>
      <c r="B69" s="102" t="s">
        <v>40</v>
      </c>
      <c r="C69" s="106"/>
      <c r="D69" s="105"/>
      <c r="E69" s="105"/>
      <c r="F69" s="105"/>
      <c r="G69" s="110">
        <v>56000</v>
      </c>
      <c r="H69" s="105"/>
      <c r="I69" s="105"/>
      <c r="J69" s="105"/>
      <c r="K69" s="136">
        <f t="shared" si="0"/>
        <v>56000</v>
      </c>
      <c r="L69" s="105"/>
      <c r="M69" s="105"/>
    </row>
    <row r="70" spans="1:13" s="12" customFormat="1" ht="12.75">
      <c r="A70" s="117">
        <v>329</v>
      </c>
      <c r="B70" s="118" t="s">
        <v>41</v>
      </c>
      <c r="C70" s="106"/>
      <c r="D70" s="105"/>
      <c r="E70" s="105"/>
      <c r="F70" s="105"/>
      <c r="G70" s="110">
        <v>3000</v>
      </c>
      <c r="H70" s="105"/>
      <c r="I70" s="105"/>
      <c r="J70" s="105"/>
      <c r="K70" s="136">
        <f t="shared" si="0"/>
        <v>3000</v>
      </c>
      <c r="L70" s="105"/>
      <c r="M70" s="105"/>
    </row>
    <row r="71" spans="1:13" s="12" customFormat="1" ht="12.75">
      <c r="A71" s="116" t="s">
        <v>88</v>
      </c>
      <c r="B71" s="106" t="s">
        <v>72</v>
      </c>
      <c r="C71" s="106"/>
      <c r="D71" s="105"/>
      <c r="E71" s="105"/>
      <c r="F71" s="105"/>
      <c r="G71" s="105"/>
      <c r="H71" s="105"/>
      <c r="I71" s="105"/>
      <c r="J71" s="105"/>
      <c r="K71" s="136">
        <f t="shared" si="0"/>
        <v>0</v>
      </c>
      <c r="L71" s="105"/>
      <c r="M71" s="105"/>
    </row>
    <row r="72" spans="1:13" ht="12.75">
      <c r="A72" s="116" t="s">
        <v>89</v>
      </c>
      <c r="B72" s="106" t="s">
        <v>18</v>
      </c>
      <c r="C72" s="106"/>
      <c r="D72" s="105"/>
      <c r="E72" s="105"/>
      <c r="F72" s="112">
        <f>F73</f>
        <v>25000</v>
      </c>
      <c r="G72" s="103"/>
      <c r="H72" s="103"/>
      <c r="I72" s="103"/>
      <c r="J72" s="103"/>
      <c r="K72" s="112">
        <f t="shared" si="0"/>
        <v>25000</v>
      </c>
      <c r="L72" s="112">
        <f>L73</f>
        <v>25000</v>
      </c>
      <c r="M72" s="111">
        <f>M75</f>
        <v>25000</v>
      </c>
    </row>
    <row r="73" spans="1:13" ht="18" customHeight="1">
      <c r="A73" s="116" t="s">
        <v>83</v>
      </c>
      <c r="B73" s="106" t="s">
        <v>90</v>
      </c>
      <c r="C73" s="106"/>
      <c r="D73" s="105"/>
      <c r="E73" s="105"/>
      <c r="F73" s="112">
        <f>F74</f>
        <v>25000</v>
      </c>
      <c r="G73" s="103"/>
      <c r="H73" s="103"/>
      <c r="I73" s="103"/>
      <c r="J73" s="103"/>
      <c r="K73" s="136">
        <f t="shared" si="0"/>
        <v>25000</v>
      </c>
      <c r="L73" s="112">
        <f>L74</f>
        <v>25000</v>
      </c>
      <c r="M73" s="111">
        <f>M72</f>
        <v>25000</v>
      </c>
    </row>
    <row r="74" spans="1:13" ht="24.75" customHeight="1">
      <c r="A74" s="116">
        <v>4</v>
      </c>
      <c r="B74" s="106" t="s">
        <v>45</v>
      </c>
      <c r="C74" s="106"/>
      <c r="D74" s="105"/>
      <c r="E74" s="105"/>
      <c r="F74" s="112">
        <f>F75</f>
        <v>25000</v>
      </c>
      <c r="G74" s="103"/>
      <c r="H74" s="103"/>
      <c r="I74" s="103"/>
      <c r="J74" s="103"/>
      <c r="K74" s="136">
        <f t="shared" si="0"/>
        <v>25000</v>
      </c>
      <c r="L74" s="112">
        <f>L75</f>
        <v>25000</v>
      </c>
      <c r="M74" s="111">
        <f>M73</f>
        <v>25000</v>
      </c>
    </row>
    <row r="75" spans="1:13" s="12" customFormat="1" ht="25.5">
      <c r="A75" s="116">
        <v>42</v>
      </c>
      <c r="B75" s="106" t="s">
        <v>91</v>
      </c>
      <c r="C75" s="106"/>
      <c r="D75" s="105"/>
      <c r="E75" s="105"/>
      <c r="F75" s="112">
        <f>F76</f>
        <v>25000</v>
      </c>
      <c r="G75" s="105"/>
      <c r="H75" s="105"/>
      <c r="I75" s="105"/>
      <c r="J75" s="105"/>
      <c r="K75" s="136">
        <f aca="true" t="shared" si="3" ref="K75:K101">C75+D75+E75+F75+G75+H75+I75+J75</f>
        <v>25000</v>
      </c>
      <c r="L75" s="112">
        <f>K75</f>
        <v>25000</v>
      </c>
      <c r="M75" s="111">
        <v>25000</v>
      </c>
    </row>
    <row r="76" spans="1:13" ht="15.75" customHeight="1">
      <c r="A76" s="117">
        <v>422</v>
      </c>
      <c r="B76" s="102" t="s">
        <v>44</v>
      </c>
      <c r="C76" s="102"/>
      <c r="D76" s="103"/>
      <c r="E76" s="103"/>
      <c r="F76" s="110">
        <v>25000</v>
      </c>
      <c r="G76" s="103"/>
      <c r="H76" s="103"/>
      <c r="I76" s="103"/>
      <c r="J76" s="103"/>
      <c r="K76" s="136">
        <f t="shared" si="3"/>
        <v>25000</v>
      </c>
      <c r="L76" s="103"/>
      <c r="M76" s="103"/>
    </row>
    <row r="77" spans="1:13" ht="12.75">
      <c r="A77" s="116" t="s">
        <v>77</v>
      </c>
      <c r="B77" s="106" t="s">
        <v>19</v>
      </c>
      <c r="C77" s="106"/>
      <c r="D77" s="105"/>
      <c r="E77" s="105"/>
      <c r="F77" s="105"/>
      <c r="G77" s="112">
        <f>G78</f>
        <v>6000</v>
      </c>
      <c r="H77" s="103"/>
      <c r="I77" s="103"/>
      <c r="J77" s="103"/>
      <c r="K77" s="112">
        <f t="shared" si="3"/>
        <v>6000</v>
      </c>
      <c r="L77" s="112">
        <f>L78</f>
        <v>63000</v>
      </c>
      <c r="M77" s="111">
        <f>M80</f>
        <v>36000</v>
      </c>
    </row>
    <row r="78" spans="1:13" ht="25.5">
      <c r="A78" s="116" t="s">
        <v>85</v>
      </c>
      <c r="B78" s="106" t="s">
        <v>86</v>
      </c>
      <c r="C78" s="106"/>
      <c r="D78" s="105"/>
      <c r="E78" s="105"/>
      <c r="F78" s="105"/>
      <c r="G78" s="112">
        <f>G79</f>
        <v>6000</v>
      </c>
      <c r="H78" s="103"/>
      <c r="I78" s="103"/>
      <c r="J78" s="103"/>
      <c r="K78" s="136">
        <f t="shared" si="3"/>
        <v>6000</v>
      </c>
      <c r="L78" s="112">
        <f>L79</f>
        <v>63000</v>
      </c>
      <c r="M78" s="111">
        <f>M77</f>
        <v>36000</v>
      </c>
    </row>
    <row r="79" spans="1:13" ht="25.5">
      <c r="A79" s="116">
        <v>4</v>
      </c>
      <c r="B79" s="106" t="s">
        <v>45</v>
      </c>
      <c r="C79" s="106"/>
      <c r="D79" s="105"/>
      <c r="E79" s="105"/>
      <c r="F79" s="105"/>
      <c r="G79" s="112">
        <f>G80</f>
        <v>6000</v>
      </c>
      <c r="H79" s="103"/>
      <c r="I79" s="103"/>
      <c r="J79" s="103"/>
      <c r="K79" s="136">
        <f t="shared" si="3"/>
        <v>6000</v>
      </c>
      <c r="L79" s="112">
        <f>L80</f>
        <v>63000</v>
      </c>
      <c r="M79" s="111">
        <f>M78</f>
        <v>36000</v>
      </c>
    </row>
    <row r="80" spans="1:13" s="12" customFormat="1" ht="25.5">
      <c r="A80" s="116">
        <v>42</v>
      </c>
      <c r="B80" s="106" t="s">
        <v>91</v>
      </c>
      <c r="C80" s="106"/>
      <c r="D80" s="105"/>
      <c r="E80" s="105"/>
      <c r="F80" s="105"/>
      <c r="G80" s="112">
        <f>G81</f>
        <v>6000</v>
      </c>
      <c r="H80" s="105"/>
      <c r="I80" s="105"/>
      <c r="J80" s="105"/>
      <c r="K80" s="136">
        <f t="shared" si="3"/>
        <v>6000</v>
      </c>
      <c r="L80" s="112">
        <v>63000</v>
      </c>
      <c r="M80" s="111">
        <v>36000</v>
      </c>
    </row>
    <row r="81" spans="1:13" ht="25.5">
      <c r="A81" s="117">
        <v>424</v>
      </c>
      <c r="B81" s="102" t="s">
        <v>48</v>
      </c>
      <c r="C81" s="102"/>
      <c r="D81" s="103"/>
      <c r="E81" s="103"/>
      <c r="F81" s="103"/>
      <c r="G81" s="110">
        <v>6000</v>
      </c>
      <c r="H81" s="103"/>
      <c r="I81" s="103"/>
      <c r="J81" s="103"/>
      <c r="K81" s="136">
        <f t="shared" si="3"/>
        <v>6000</v>
      </c>
      <c r="L81" s="103"/>
      <c r="M81" s="103"/>
    </row>
    <row r="82" spans="1:13" ht="12.75">
      <c r="A82" s="117">
        <v>4</v>
      </c>
      <c r="B82" s="102" t="s">
        <v>115</v>
      </c>
      <c r="C82" s="102"/>
      <c r="D82" s="103"/>
      <c r="E82" s="103"/>
      <c r="F82" s="103"/>
      <c r="G82" s="110"/>
      <c r="H82" s="103"/>
      <c r="I82" s="103"/>
      <c r="J82" s="103"/>
      <c r="K82" s="136"/>
      <c r="L82" s="112">
        <f>L83</f>
        <v>300000</v>
      </c>
      <c r="M82" s="112">
        <f>M84</f>
        <v>300000</v>
      </c>
    </row>
    <row r="83" spans="1:13" ht="25.5">
      <c r="A83" s="117">
        <v>45</v>
      </c>
      <c r="B83" s="102" t="s">
        <v>97</v>
      </c>
      <c r="C83" s="102"/>
      <c r="D83" s="103"/>
      <c r="E83" s="103"/>
      <c r="F83" s="103"/>
      <c r="G83" s="110"/>
      <c r="H83" s="103"/>
      <c r="I83" s="103"/>
      <c r="J83" s="103"/>
      <c r="K83" s="136"/>
      <c r="L83" s="112">
        <f>L84</f>
        <v>300000</v>
      </c>
      <c r="M83" s="112">
        <f>M82</f>
        <v>300000</v>
      </c>
    </row>
    <row r="84" spans="1:13" ht="25.5">
      <c r="A84" s="117">
        <v>451</v>
      </c>
      <c r="B84" s="102" t="s">
        <v>98</v>
      </c>
      <c r="C84" s="102"/>
      <c r="D84" s="103"/>
      <c r="E84" s="103"/>
      <c r="F84" s="103"/>
      <c r="G84" s="110"/>
      <c r="H84" s="103"/>
      <c r="I84" s="103"/>
      <c r="J84" s="103"/>
      <c r="K84" s="136"/>
      <c r="L84" s="111">
        <v>300000</v>
      </c>
      <c r="M84" s="111">
        <v>300000</v>
      </c>
    </row>
    <row r="85" spans="1:13" s="12" customFormat="1" ht="12.75">
      <c r="A85" s="116">
        <v>3</v>
      </c>
      <c r="B85" s="106" t="s">
        <v>80</v>
      </c>
      <c r="C85" s="106"/>
      <c r="D85" s="105"/>
      <c r="E85" s="105"/>
      <c r="F85" s="105"/>
      <c r="G85" s="105"/>
      <c r="H85" s="112">
        <f>H86</f>
        <v>160000</v>
      </c>
      <c r="I85" s="105"/>
      <c r="J85" s="112">
        <f>J86</f>
        <v>5000</v>
      </c>
      <c r="K85" s="112">
        <f t="shared" si="3"/>
        <v>165000</v>
      </c>
      <c r="L85" s="112">
        <f>L86</f>
        <v>165000</v>
      </c>
      <c r="M85" s="111">
        <f>M86</f>
        <v>165000</v>
      </c>
    </row>
    <row r="86" spans="1:13" s="12" customFormat="1" ht="12.75">
      <c r="A86" s="116">
        <v>32</v>
      </c>
      <c r="B86" s="106" t="s">
        <v>37</v>
      </c>
      <c r="C86" s="106"/>
      <c r="D86" s="105"/>
      <c r="E86" s="105"/>
      <c r="F86" s="105"/>
      <c r="G86" s="105"/>
      <c r="H86" s="112">
        <f>H87+H88</f>
        <v>160000</v>
      </c>
      <c r="I86" s="105"/>
      <c r="J86" s="112">
        <f>J87+J88</f>
        <v>5000</v>
      </c>
      <c r="K86" s="136">
        <f t="shared" si="3"/>
        <v>165000</v>
      </c>
      <c r="L86" s="112">
        <f>K86</f>
        <v>165000</v>
      </c>
      <c r="M86" s="111">
        <v>165000</v>
      </c>
    </row>
    <row r="87" spans="1:13" ht="12.75">
      <c r="A87" s="117">
        <v>322</v>
      </c>
      <c r="B87" s="102" t="s">
        <v>39</v>
      </c>
      <c r="C87" s="102"/>
      <c r="D87" s="103"/>
      <c r="E87" s="103"/>
      <c r="F87" s="103"/>
      <c r="G87" s="103"/>
      <c r="H87" s="110">
        <v>105000</v>
      </c>
      <c r="I87" s="103"/>
      <c r="J87" s="110">
        <v>2000</v>
      </c>
      <c r="K87" s="136">
        <f t="shared" si="3"/>
        <v>107000</v>
      </c>
      <c r="L87" s="103"/>
      <c r="M87" s="103"/>
    </row>
    <row r="88" spans="1:13" ht="12.75">
      <c r="A88" s="117">
        <v>323</v>
      </c>
      <c r="B88" s="102" t="s">
        <v>40</v>
      </c>
      <c r="C88" s="102"/>
      <c r="D88" s="103"/>
      <c r="E88" s="103"/>
      <c r="F88" s="103"/>
      <c r="G88" s="103"/>
      <c r="H88" s="110">
        <v>55000</v>
      </c>
      <c r="I88" s="103"/>
      <c r="J88" s="110">
        <v>3000</v>
      </c>
      <c r="K88" s="136">
        <f t="shared" si="3"/>
        <v>58000</v>
      </c>
      <c r="L88" s="103"/>
      <c r="M88" s="103"/>
    </row>
    <row r="89" spans="1:13" ht="25.5">
      <c r="A89" s="116">
        <v>4</v>
      </c>
      <c r="B89" s="106" t="s">
        <v>45</v>
      </c>
      <c r="C89" s="102"/>
      <c r="D89" s="103"/>
      <c r="E89" s="103"/>
      <c r="F89" s="103"/>
      <c r="G89" s="103"/>
      <c r="H89" s="111">
        <f>H90</f>
        <v>30000</v>
      </c>
      <c r="I89" s="103"/>
      <c r="J89" s="112">
        <f>J90</f>
        <v>10000</v>
      </c>
      <c r="K89" s="112">
        <f t="shared" si="3"/>
        <v>40000</v>
      </c>
      <c r="L89" s="112">
        <f>L90</f>
        <v>40000</v>
      </c>
      <c r="M89" s="110">
        <f>M90</f>
        <v>40000</v>
      </c>
    </row>
    <row r="90" spans="1:13" s="12" customFormat="1" ht="24.75" customHeight="1">
      <c r="A90" s="77">
        <v>42</v>
      </c>
      <c r="B90" s="106" t="s">
        <v>91</v>
      </c>
      <c r="C90" s="106"/>
      <c r="D90" s="105"/>
      <c r="E90" s="105"/>
      <c r="F90" s="105"/>
      <c r="G90" s="105"/>
      <c r="H90" s="111">
        <f>H91+H92+H93</f>
        <v>30000</v>
      </c>
      <c r="I90" s="105"/>
      <c r="J90" s="112">
        <f>J91</f>
        <v>10000</v>
      </c>
      <c r="K90" s="136">
        <f t="shared" si="3"/>
        <v>40000</v>
      </c>
      <c r="L90" s="112">
        <f>K90</f>
        <v>40000</v>
      </c>
      <c r="M90" s="111">
        <v>40000</v>
      </c>
    </row>
    <row r="91" spans="1:13" s="12" customFormat="1" ht="12.75">
      <c r="A91" s="117">
        <v>422</v>
      </c>
      <c r="B91" s="102" t="s">
        <v>44</v>
      </c>
      <c r="C91" s="106"/>
      <c r="D91" s="105"/>
      <c r="E91" s="105"/>
      <c r="F91" s="105"/>
      <c r="G91" s="105"/>
      <c r="H91" s="110">
        <v>20000</v>
      </c>
      <c r="I91" s="105"/>
      <c r="J91" s="110">
        <v>10000</v>
      </c>
      <c r="K91" s="136">
        <f t="shared" si="3"/>
        <v>30000</v>
      </c>
      <c r="L91" s="105"/>
      <c r="M91" s="105"/>
    </row>
    <row r="92" spans="1:13" s="12" customFormat="1" ht="25.5">
      <c r="A92" s="117">
        <v>424</v>
      </c>
      <c r="B92" s="102" t="s">
        <v>48</v>
      </c>
      <c r="C92" s="106"/>
      <c r="D92" s="105"/>
      <c r="E92" s="105"/>
      <c r="F92" s="105"/>
      <c r="G92" s="105"/>
      <c r="H92" s="110">
        <v>5000</v>
      </c>
      <c r="I92" s="105"/>
      <c r="J92" s="105"/>
      <c r="K92" s="112">
        <f t="shared" si="3"/>
        <v>5000</v>
      </c>
      <c r="L92" s="112">
        <f>L94</f>
        <v>5000</v>
      </c>
      <c r="M92" s="112">
        <f>M94</f>
        <v>5000</v>
      </c>
    </row>
    <row r="93" spans="1:13" ht="12.75">
      <c r="A93" s="117">
        <v>426</v>
      </c>
      <c r="B93" s="102" t="s">
        <v>96</v>
      </c>
      <c r="C93" s="102"/>
      <c r="D93" s="103"/>
      <c r="E93" s="103"/>
      <c r="F93" s="103"/>
      <c r="G93" s="103"/>
      <c r="H93" s="110">
        <v>5000</v>
      </c>
      <c r="I93" s="103"/>
      <c r="J93" s="103"/>
      <c r="K93" s="136">
        <f t="shared" si="3"/>
        <v>5000</v>
      </c>
      <c r="L93" s="112">
        <f>L95</f>
        <v>5000</v>
      </c>
      <c r="M93" s="112">
        <f>M95</f>
        <v>5000</v>
      </c>
    </row>
    <row r="94" spans="1:13" ht="12.75">
      <c r="A94" s="116">
        <v>3</v>
      </c>
      <c r="B94" s="106" t="s">
        <v>80</v>
      </c>
      <c r="C94" s="102"/>
      <c r="D94" s="103"/>
      <c r="E94" s="103"/>
      <c r="F94" s="103"/>
      <c r="G94" s="103"/>
      <c r="H94" s="103"/>
      <c r="I94" s="112">
        <f>I95</f>
        <v>5000</v>
      </c>
      <c r="J94" s="103"/>
      <c r="K94" s="112">
        <f t="shared" si="3"/>
        <v>5000</v>
      </c>
      <c r="L94" s="112">
        <f>L95</f>
        <v>5000</v>
      </c>
      <c r="M94" s="110">
        <f>M95</f>
        <v>5000</v>
      </c>
    </row>
    <row r="95" spans="1:13" ht="12.75">
      <c r="A95" s="116">
        <v>32</v>
      </c>
      <c r="B95" s="106" t="s">
        <v>37</v>
      </c>
      <c r="C95" s="102"/>
      <c r="D95" s="103"/>
      <c r="E95" s="103"/>
      <c r="F95" s="103"/>
      <c r="G95" s="103"/>
      <c r="H95" s="103"/>
      <c r="I95" s="112">
        <f>I96</f>
        <v>5000</v>
      </c>
      <c r="J95" s="103"/>
      <c r="K95" s="136">
        <f t="shared" si="3"/>
        <v>5000</v>
      </c>
      <c r="L95" s="136">
        <f>K95</f>
        <v>5000</v>
      </c>
      <c r="M95" s="110">
        <v>5000</v>
      </c>
    </row>
    <row r="96" spans="1:13" ht="12.75">
      <c r="A96" s="117">
        <v>322</v>
      </c>
      <c r="B96" s="102" t="s">
        <v>39</v>
      </c>
      <c r="C96" s="102"/>
      <c r="D96" s="103"/>
      <c r="E96" s="103"/>
      <c r="F96" s="103"/>
      <c r="G96" s="103"/>
      <c r="H96" s="103"/>
      <c r="I96" s="110">
        <v>5000</v>
      </c>
      <c r="J96" s="103"/>
      <c r="K96" s="136">
        <f t="shared" si="3"/>
        <v>5000</v>
      </c>
      <c r="L96" s="103"/>
      <c r="M96" s="103"/>
    </row>
    <row r="97" spans="1:13" ht="25.5">
      <c r="A97" s="116">
        <v>4</v>
      </c>
      <c r="B97" s="106" t="s">
        <v>45</v>
      </c>
      <c r="C97" s="102"/>
      <c r="D97" s="103"/>
      <c r="E97" s="103"/>
      <c r="F97" s="103"/>
      <c r="G97" s="103"/>
      <c r="H97" s="103"/>
      <c r="I97" s="111">
        <f>I98+I100</f>
        <v>60000</v>
      </c>
      <c r="J97" s="103"/>
      <c r="K97" s="112">
        <f t="shared" si="3"/>
        <v>60000</v>
      </c>
      <c r="L97" s="112">
        <f>L98+L100</f>
        <v>60000</v>
      </c>
      <c r="M97" s="111">
        <f>M98</f>
        <v>10000</v>
      </c>
    </row>
    <row r="98" spans="1:13" ht="25.5">
      <c r="A98" s="77">
        <v>42</v>
      </c>
      <c r="B98" s="106" t="s">
        <v>91</v>
      </c>
      <c r="C98" s="102"/>
      <c r="D98" s="103"/>
      <c r="E98" s="103"/>
      <c r="F98" s="103"/>
      <c r="G98" s="103"/>
      <c r="H98" s="103"/>
      <c r="I98" s="111">
        <f>I99</f>
        <v>10000</v>
      </c>
      <c r="J98" s="103"/>
      <c r="K98" s="136">
        <f t="shared" si="3"/>
        <v>10000</v>
      </c>
      <c r="L98" s="112">
        <f>K98</f>
        <v>10000</v>
      </c>
      <c r="M98" s="111">
        <v>10000</v>
      </c>
    </row>
    <row r="99" spans="1:13" ht="12.75">
      <c r="A99" s="117">
        <v>422</v>
      </c>
      <c r="B99" s="102" t="s">
        <v>44</v>
      </c>
      <c r="C99" s="102"/>
      <c r="D99" s="103"/>
      <c r="E99" s="103"/>
      <c r="F99" s="103"/>
      <c r="G99" s="103"/>
      <c r="H99" s="103"/>
      <c r="I99" s="110">
        <v>10000</v>
      </c>
      <c r="J99" s="103"/>
      <c r="K99" s="136">
        <f t="shared" si="3"/>
        <v>10000</v>
      </c>
      <c r="L99" s="103"/>
      <c r="M99" s="103"/>
    </row>
    <row r="100" spans="1:13" s="12" customFormat="1" ht="25.5">
      <c r="A100" s="116">
        <v>45</v>
      </c>
      <c r="B100" s="106" t="s">
        <v>97</v>
      </c>
      <c r="C100" s="106"/>
      <c r="D100" s="105"/>
      <c r="E100" s="105"/>
      <c r="F100" s="105"/>
      <c r="G100" s="105"/>
      <c r="H100" s="105"/>
      <c r="I100" s="111">
        <f>I101</f>
        <v>50000</v>
      </c>
      <c r="J100" s="105"/>
      <c r="K100" s="136">
        <f t="shared" si="3"/>
        <v>50000</v>
      </c>
      <c r="L100" s="112">
        <f>K100</f>
        <v>50000</v>
      </c>
      <c r="M100" s="111">
        <f>M101</f>
        <v>0</v>
      </c>
    </row>
    <row r="101" spans="1:13" ht="25.5">
      <c r="A101" s="117">
        <v>451</v>
      </c>
      <c r="B101" s="102" t="s">
        <v>98</v>
      </c>
      <c r="C101" s="102"/>
      <c r="D101" s="103"/>
      <c r="E101" s="103"/>
      <c r="F101" s="103"/>
      <c r="G101" s="103"/>
      <c r="H101" s="103"/>
      <c r="I101" s="110">
        <v>50000</v>
      </c>
      <c r="J101" s="103"/>
      <c r="K101" s="136">
        <f t="shared" si="3"/>
        <v>50000</v>
      </c>
      <c r="L101" s="111">
        <v>0</v>
      </c>
      <c r="M101" s="111">
        <v>0</v>
      </c>
    </row>
    <row r="102" spans="1:13" ht="12.75">
      <c r="A102" s="116" t="s">
        <v>108</v>
      </c>
      <c r="B102" s="106" t="s">
        <v>17</v>
      </c>
      <c r="C102" s="102"/>
      <c r="D102" s="103"/>
      <c r="E102" s="103"/>
      <c r="F102" s="103"/>
      <c r="G102" s="103"/>
      <c r="H102" s="103"/>
      <c r="I102" s="110"/>
      <c r="J102" s="103"/>
      <c r="K102" s="136"/>
      <c r="L102" s="103"/>
      <c r="M102" s="103"/>
    </row>
    <row r="103" spans="1:13" ht="25.5">
      <c r="A103" s="116" t="s">
        <v>109</v>
      </c>
      <c r="B103" s="106" t="s">
        <v>126</v>
      </c>
      <c r="C103" s="102"/>
      <c r="D103" s="103"/>
      <c r="E103" s="103"/>
      <c r="F103" s="103"/>
      <c r="G103" s="103"/>
      <c r="H103" s="103"/>
      <c r="I103" s="110"/>
      <c r="J103" s="103"/>
      <c r="K103" s="136"/>
      <c r="L103" s="103"/>
      <c r="M103" s="103"/>
    </row>
    <row r="104" spans="1:13" ht="12.75">
      <c r="A104" s="116" t="s">
        <v>104</v>
      </c>
      <c r="B104" s="106" t="s">
        <v>105</v>
      </c>
      <c r="C104" s="102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1:13" ht="25.5">
      <c r="A105" s="116" t="s">
        <v>106</v>
      </c>
      <c r="B105" s="106" t="s">
        <v>107</v>
      </c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1:13" ht="25.5">
      <c r="A106" s="116">
        <v>4</v>
      </c>
      <c r="B106" s="102" t="s">
        <v>45</v>
      </c>
      <c r="C106" s="102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1:13" ht="25.5">
      <c r="A107" s="116">
        <v>42</v>
      </c>
      <c r="B107" s="102" t="s">
        <v>91</v>
      </c>
      <c r="C107" s="102"/>
      <c r="D107" s="103"/>
      <c r="E107" s="103"/>
      <c r="F107" s="103"/>
      <c r="G107" s="103"/>
      <c r="H107" s="103"/>
      <c r="I107" s="103"/>
      <c r="J107" s="103"/>
      <c r="K107" s="103"/>
      <c r="L107" s="111">
        <v>45500</v>
      </c>
      <c r="M107" s="111">
        <v>445500</v>
      </c>
    </row>
    <row r="108" spans="1:13" ht="12.75">
      <c r="A108" s="116" t="s">
        <v>110</v>
      </c>
      <c r="B108" s="102" t="s">
        <v>111</v>
      </c>
      <c r="C108" s="102"/>
      <c r="D108" s="103"/>
      <c r="E108" s="103"/>
      <c r="F108" s="103"/>
      <c r="G108" s="103"/>
      <c r="H108" s="103"/>
      <c r="I108" s="103"/>
      <c r="J108" s="103"/>
      <c r="K108" s="103"/>
      <c r="L108" s="111"/>
      <c r="M108" s="110"/>
    </row>
    <row r="109" spans="1:13" ht="25.5">
      <c r="A109" s="116" t="s">
        <v>112</v>
      </c>
      <c r="B109" s="102" t="s">
        <v>113</v>
      </c>
      <c r="C109" s="102"/>
      <c r="D109" s="103"/>
      <c r="E109" s="103"/>
      <c r="F109" s="103"/>
      <c r="G109" s="103"/>
      <c r="H109" s="103"/>
      <c r="I109" s="103"/>
      <c r="J109" s="103"/>
      <c r="K109" s="103"/>
      <c r="L109" s="111"/>
      <c r="M109" s="110"/>
    </row>
    <row r="110" spans="1:13" ht="25.5">
      <c r="A110" s="116">
        <v>4</v>
      </c>
      <c r="B110" s="102" t="s">
        <v>45</v>
      </c>
      <c r="C110" s="102"/>
      <c r="D110" s="103"/>
      <c r="E110" s="103"/>
      <c r="F110" s="103"/>
      <c r="G110" s="103"/>
      <c r="H110" s="103"/>
      <c r="I110" s="103"/>
      <c r="J110" s="103"/>
      <c r="K110" s="103"/>
      <c r="L110" s="111"/>
      <c r="M110" s="110"/>
    </row>
    <row r="111" spans="1:13" ht="25.5">
      <c r="A111" s="116">
        <v>42</v>
      </c>
      <c r="B111" s="102" t="s">
        <v>91</v>
      </c>
      <c r="C111" s="102"/>
      <c r="D111" s="103"/>
      <c r="E111" s="103"/>
      <c r="F111" s="103"/>
      <c r="G111" s="103"/>
      <c r="H111" s="103"/>
      <c r="I111" s="103"/>
      <c r="J111" s="103"/>
      <c r="K111" s="103"/>
      <c r="L111" s="111">
        <v>54500</v>
      </c>
      <c r="M111" s="111">
        <v>54500</v>
      </c>
    </row>
    <row r="112" spans="1:13" ht="12.75">
      <c r="A112" s="116"/>
      <c r="B112" s="102"/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1:13" ht="12.75">
      <c r="A113" s="116"/>
      <c r="B113" s="102"/>
      <c r="C113" s="102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1:13" ht="12.75">
      <c r="A114" s="91"/>
      <c r="B114" s="15"/>
      <c r="C114" s="15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1"/>
      <c r="B115" s="15"/>
      <c r="C115" s="15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1"/>
      <c r="B116" s="15" t="s">
        <v>124</v>
      </c>
      <c r="C116" s="15"/>
      <c r="D116" s="9"/>
      <c r="E116" s="9" t="s">
        <v>125</v>
      </c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1"/>
      <c r="B117" s="15"/>
      <c r="C117" s="15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1"/>
      <c r="B118" s="15"/>
      <c r="C118" s="15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1"/>
      <c r="B119" s="15"/>
      <c r="C119" s="15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1"/>
      <c r="B120" s="15"/>
      <c r="C120" s="15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1"/>
      <c r="B121" s="15"/>
      <c r="C121" s="15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1"/>
      <c r="B122" s="15"/>
      <c r="C122" s="15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1"/>
      <c r="B123" s="15"/>
      <c r="C123" s="15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1"/>
      <c r="B124" s="15"/>
      <c r="C124" s="15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1"/>
      <c r="B125" s="15"/>
      <c r="C125" s="15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1"/>
      <c r="B126" s="15"/>
      <c r="C126" s="15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1"/>
      <c r="B127" s="15"/>
      <c r="C127" s="15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1"/>
      <c r="B128" s="15"/>
      <c r="C128" s="15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113"/>
      <c r="B129" s="114"/>
      <c r="C129" s="114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</row>
    <row r="130" spans="1:13" ht="12.75">
      <c r="A130" s="91"/>
      <c r="B130" s="15"/>
      <c r="C130" s="15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1"/>
      <c r="B131" s="15"/>
      <c r="C131" s="15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1"/>
      <c r="B132" s="15"/>
      <c r="C132" s="15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1"/>
      <c r="B133" s="15"/>
      <c r="C133" s="15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1"/>
      <c r="B134" s="15"/>
      <c r="C134" s="15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1"/>
      <c r="B135" s="15"/>
      <c r="C135" s="15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1"/>
      <c r="B136" s="15"/>
      <c r="C136" s="15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1"/>
      <c r="B137" s="15"/>
      <c r="C137" s="15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1"/>
      <c r="B138" s="15"/>
      <c r="C138" s="15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1"/>
      <c r="B139" s="15"/>
      <c r="C139" s="15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1"/>
      <c r="B140" s="15"/>
      <c r="C140" s="15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1"/>
      <c r="B141" s="15"/>
      <c r="C141" s="15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1"/>
      <c r="B142" s="15"/>
      <c r="C142" s="15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1"/>
      <c r="B143" s="15"/>
      <c r="C143" s="15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1"/>
      <c r="B144" s="15"/>
      <c r="C144" s="15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1"/>
      <c r="B145" s="15"/>
      <c r="C145" s="15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1"/>
      <c r="B146" s="15"/>
      <c r="C146" s="15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1"/>
      <c r="B147" s="15"/>
      <c r="C147" s="15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1"/>
      <c r="B148" s="15"/>
      <c r="C148" s="15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1"/>
      <c r="B149" s="15"/>
      <c r="C149" s="15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1"/>
      <c r="B150" s="15"/>
      <c r="C150" s="15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1"/>
      <c r="B151" s="15"/>
      <c r="C151" s="15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1"/>
      <c r="B152" s="15"/>
      <c r="C152" s="15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1"/>
      <c r="B153" s="15"/>
      <c r="C153" s="15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1"/>
      <c r="B154" s="15"/>
      <c r="C154" s="15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1"/>
      <c r="B155" s="15"/>
      <c r="C155" s="15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1"/>
      <c r="B156" s="15"/>
      <c r="C156" s="15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1"/>
      <c r="B157" s="15"/>
      <c r="C157" s="15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1"/>
      <c r="B158" s="15"/>
      <c r="C158" s="15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1"/>
      <c r="B159" s="15"/>
      <c r="C159" s="15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1"/>
      <c r="B160" s="15"/>
      <c r="C160" s="15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1"/>
      <c r="B161" s="15"/>
      <c r="C161" s="15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1"/>
      <c r="B162" s="15"/>
      <c r="C162" s="15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1"/>
      <c r="B163" s="15"/>
      <c r="C163" s="15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1"/>
      <c r="B164" s="15"/>
      <c r="C164" s="15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1"/>
      <c r="B165" s="15"/>
      <c r="C165" s="15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1"/>
      <c r="B166" s="15"/>
      <c r="C166" s="15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91"/>
      <c r="B167" s="15"/>
      <c r="C167" s="15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91"/>
      <c r="B168" s="15"/>
      <c r="C168" s="15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91"/>
      <c r="B169" s="15"/>
      <c r="C169" s="15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91"/>
      <c r="B170" s="15"/>
      <c r="C170" s="15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91"/>
      <c r="B171" s="15"/>
      <c r="C171" s="15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91"/>
      <c r="B172" s="15"/>
      <c r="C172" s="15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91"/>
      <c r="B173" s="15"/>
      <c r="C173" s="15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91"/>
      <c r="B174" s="15"/>
      <c r="C174" s="15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91"/>
      <c r="B175" s="15"/>
      <c r="C175" s="15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91"/>
      <c r="B176" s="15"/>
      <c r="C176" s="15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91"/>
      <c r="B177" s="15"/>
      <c r="C177" s="15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91"/>
      <c r="B178" s="15"/>
      <c r="C178" s="15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91"/>
      <c r="B179" s="15"/>
      <c r="C179" s="15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91"/>
      <c r="B180" s="15"/>
      <c r="C180" s="15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91"/>
      <c r="B181" s="15"/>
      <c r="C181" s="15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91"/>
      <c r="B182" s="15"/>
      <c r="C182" s="15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91"/>
      <c r="B183" s="15"/>
      <c r="C183" s="15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91"/>
      <c r="B184" s="15"/>
      <c r="C184" s="15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91"/>
      <c r="B185" s="15"/>
      <c r="C185" s="15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91"/>
      <c r="B186" s="15"/>
      <c r="C186" s="15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2.75">
      <c r="A187" s="91"/>
      <c r="B187" s="15"/>
      <c r="C187" s="15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2.75">
      <c r="A188" s="91"/>
      <c r="B188" s="15"/>
      <c r="C188" s="15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2.75">
      <c r="A189" s="91"/>
      <c r="B189" s="15"/>
      <c r="C189" s="15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2.75">
      <c r="A190" s="91"/>
      <c r="B190" s="15"/>
      <c r="C190" s="15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2.75">
      <c r="A191" s="91"/>
      <c r="B191" s="15"/>
      <c r="C191" s="15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2.75">
      <c r="A192" s="91"/>
      <c r="B192" s="15"/>
      <c r="C192" s="15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2.75">
      <c r="A193" s="91"/>
      <c r="B193" s="15"/>
      <c r="C193" s="15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2.75">
      <c r="A194" s="91"/>
      <c r="B194" s="15"/>
      <c r="C194" s="15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2.75">
      <c r="A195" s="91"/>
      <c r="B195" s="15"/>
      <c r="C195" s="15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2.75">
      <c r="A196" s="91"/>
      <c r="B196" s="15"/>
      <c r="C196" s="15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2.75">
      <c r="A197" s="91"/>
      <c r="B197" s="15"/>
      <c r="C197" s="15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2.75">
      <c r="A198" s="91"/>
      <c r="B198" s="15"/>
      <c r="C198" s="15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2.75">
      <c r="A199" s="91"/>
      <c r="B199" s="15"/>
      <c r="C199" s="15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2.75">
      <c r="A200" s="91"/>
      <c r="B200" s="15"/>
      <c r="C200" s="15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2.75">
      <c r="A201" s="91"/>
      <c r="B201" s="15"/>
      <c r="C201" s="15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2.75">
      <c r="A202" s="91"/>
      <c r="B202" s="15"/>
      <c r="C202" s="15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2.75">
      <c r="A203" s="91"/>
      <c r="B203" s="15"/>
      <c r="C203" s="15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2.75">
      <c r="A204" s="91"/>
      <c r="B204" s="15"/>
      <c r="C204" s="15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2.75">
      <c r="A205" s="91"/>
      <c r="B205" s="15"/>
      <c r="C205" s="15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2.75">
      <c r="A206" s="91"/>
      <c r="B206" s="15"/>
      <c r="C206" s="15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2.75">
      <c r="A207" s="91"/>
      <c r="B207" s="15"/>
      <c r="C207" s="15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2.75">
      <c r="A208" s="91"/>
      <c r="B208" s="15"/>
      <c r="C208" s="15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2.75">
      <c r="A209" s="91"/>
      <c r="B209" s="15"/>
      <c r="C209" s="15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2.75">
      <c r="A210" s="91"/>
      <c r="B210" s="15"/>
      <c r="C210" s="15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2.75">
      <c r="A211" s="91"/>
      <c r="B211" s="15"/>
      <c r="C211" s="15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2.75">
      <c r="A212" s="91"/>
      <c r="B212" s="15"/>
      <c r="C212" s="15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2.75">
      <c r="A213" s="91"/>
      <c r="B213" s="15"/>
      <c r="C213" s="15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2.75">
      <c r="A214" s="91"/>
      <c r="B214" s="15"/>
      <c r="C214" s="15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2.75">
      <c r="A215" s="91"/>
      <c r="B215" s="15"/>
      <c r="C215" s="15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2.75">
      <c r="A216" s="91"/>
      <c r="B216" s="15"/>
      <c r="C216" s="15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2.75">
      <c r="A217" s="91"/>
      <c r="B217" s="15"/>
      <c r="C217" s="15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2.75">
      <c r="A218" s="91"/>
      <c r="B218" s="15"/>
      <c r="C218" s="15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2.75">
      <c r="A219" s="91"/>
      <c r="B219" s="15"/>
      <c r="C219" s="15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2.75">
      <c r="A220" s="91"/>
      <c r="B220" s="15"/>
      <c r="C220" s="15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2.75">
      <c r="A221" s="91"/>
      <c r="B221" s="15"/>
      <c r="C221" s="15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2.75">
      <c r="A222" s="91"/>
      <c r="B222" s="15"/>
      <c r="C222" s="15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2.75">
      <c r="A223" s="91"/>
      <c r="B223" s="15"/>
      <c r="C223" s="15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2.75">
      <c r="A224" s="91"/>
      <c r="B224" s="15"/>
      <c r="C224" s="15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2.75">
      <c r="A225" s="91"/>
      <c r="B225" s="15"/>
      <c r="C225" s="15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2.75">
      <c r="A226" s="91"/>
      <c r="B226" s="15"/>
      <c r="C226" s="15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2.75">
      <c r="A227" s="91"/>
      <c r="B227" s="15"/>
      <c r="C227" s="15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2.75">
      <c r="A228" s="91"/>
      <c r="B228" s="15"/>
      <c r="C228" s="15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12.75">
      <c r="A229" s="91"/>
      <c r="B229" s="15"/>
      <c r="C229" s="15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2.75">
      <c r="A230" s="91"/>
      <c r="B230" s="15"/>
      <c r="C230" s="15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2.75">
      <c r="A231" s="91"/>
      <c r="B231" s="15"/>
      <c r="C231" s="15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12.75">
      <c r="A232" s="91"/>
      <c r="B232" s="15"/>
      <c r="C232" s="15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12.75">
      <c r="A233" s="91"/>
      <c r="B233" s="15"/>
      <c r="C233" s="15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12.75">
      <c r="A234" s="91"/>
      <c r="B234" s="15"/>
      <c r="C234" s="15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2.75">
      <c r="A235" s="91"/>
      <c r="B235" s="15"/>
      <c r="C235" s="15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12.75">
      <c r="A236" s="91"/>
      <c r="B236" s="15"/>
      <c r="C236" s="15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12.75">
      <c r="A237" s="91"/>
      <c r="B237" s="15"/>
      <c r="C237" s="15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ht="12.75">
      <c r="A238" s="91"/>
      <c r="B238" s="15"/>
      <c r="C238" s="15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12.75">
      <c r="A239" s="91"/>
      <c r="B239" s="15"/>
      <c r="C239" s="15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13" ht="12.75">
      <c r="A240" s="91"/>
      <c r="B240" s="15"/>
      <c r="C240" s="15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12.75">
      <c r="A241" s="91"/>
      <c r="B241" s="15"/>
      <c r="C241" s="15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13" ht="12.75">
      <c r="A242" s="91"/>
      <c r="B242" s="15"/>
      <c r="C242" s="15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ht="12.75">
      <c r="A243" s="91"/>
      <c r="B243" s="15"/>
      <c r="C243" s="15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13" ht="12.75">
      <c r="A244" s="91"/>
      <c r="B244" s="15"/>
      <c r="C244" s="15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13" ht="12.75">
      <c r="A245" s="91"/>
      <c r="B245" s="15"/>
      <c r="C245" s="15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13" ht="12.75">
      <c r="A246" s="91"/>
      <c r="B246" s="15"/>
      <c r="C246" s="15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13" ht="12.75">
      <c r="A247" s="91"/>
      <c r="B247" s="15"/>
      <c r="C247" s="15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13" ht="12.75">
      <c r="A248" s="91"/>
      <c r="B248" s="15"/>
      <c r="C248" s="15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12.75">
      <c r="A249" s="91"/>
      <c r="B249" s="15"/>
      <c r="C249" s="15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12.75">
      <c r="A250" s="91"/>
      <c r="B250" s="15"/>
      <c r="C250" s="15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12.75">
      <c r="A251" s="91"/>
      <c r="B251" s="15"/>
      <c r="C251" s="15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12.75">
      <c r="A252" s="91"/>
      <c r="B252" s="15"/>
      <c r="C252" s="15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13" ht="12.75">
      <c r="A253" s="91"/>
      <c r="B253" s="15"/>
      <c r="C253" s="15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13" ht="12.75">
      <c r="A254" s="91"/>
      <c r="B254" s="15"/>
      <c r="C254" s="15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12.75">
      <c r="A255" s="91"/>
      <c r="B255" s="15"/>
      <c r="C255" s="15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12.75">
      <c r="A256" s="91"/>
      <c r="B256" s="15"/>
      <c r="C256" s="15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13" ht="12.75">
      <c r="A257" s="91"/>
      <c r="B257" s="15"/>
      <c r="C257" s="15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13" ht="12.75">
      <c r="A258" s="91"/>
      <c r="B258" s="15"/>
      <c r="C258" s="15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2.75">
      <c r="A259" s="91"/>
      <c r="B259" s="15"/>
      <c r="C259" s="15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13" ht="12.75">
      <c r="A260" s="91"/>
      <c r="B260" s="15"/>
      <c r="C260" s="15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12.75">
      <c r="A261" s="91"/>
      <c r="B261" s="15"/>
      <c r="C261" s="15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13" ht="12.75">
      <c r="A262" s="91"/>
      <c r="B262" s="15"/>
      <c r="C262" s="15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13" ht="12.75">
      <c r="A263" s="91"/>
      <c r="B263" s="15"/>
      <c r="C263" s="15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13" ht="12.75">
      <c r="A264" s="91"/>
      <c r="B264" s="15"/>
      <c r="C264" s="15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3" ht="12.75">
      <c r="A265" s="91"/>
      <c r="B265" s="15"/>
      <c r="C265" s="15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13" ht="12.75">
      <c r="A266" s="91"/>
      <c r="B266" s="15"/>
      <c r="C266" s="15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2.75">
      <c r="A267" s="91"/>
      <c r="B267" s="15"/>
      <c r="C267" s="15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ht="12.75">
      <c r="A268" s="91"/>
      <c r="B268" s="15"/>
      <c r="C268" s="15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13" ht="12.75">
      <c r="A269" s="91"/>
      <c r="B269" s="15"/>
      <c r="C269" s="15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13" ht="12.75">
      <c r="A270" s="91"/>
      <c r="B270" s="15"/>
      <c r="C270" s="15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13" ht="12.75">
      <c r="A271" s="91"/>
      <c r="B271" s="15"/>
      <c r="C271" s="15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13" ht="12.75">
      <c r="A272" s="91"/>
      <c r="B272" s="15"/>
      <c r="C272" s="15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12.75">
      <c r="A273" s="91"/>
      <c r="B273" s="15"/>
      <c r="C273" s="15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12.75">
      <c r="A274" s="91"/>
      <c r="B274" s="15"/>
      <c r="C274" s="15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13" ht="12.75">
      <c r="A275" s="91"/>
      <c r="B275" s="15"/>
      <c r="C275" s="15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13" ht="12.75">
      <c r="A276" s="91"/>
      <c r="B276" s="15"/>
      <c r="C276" s="15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13" ht="12.75">
      <c r="A277" s="91"/>
      <c r="B277" s="15"/>
      <c r="C277" s="15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2.75">
      <c r="A278" s="91"/>
      <c r="B278" s="15"/>
      <c r="C278" s="15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2.75">
      <c r="A279" s="91"/>
      <c r="B279" s="15"/>
      <c r="C279" s="15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2.75">
      <c r="A280" s="91"/>
      <c r="B280" s="15"/>
      <c r="C280" s="15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13" ht="12.75">
      <c r="A281" s="91"/>
      <c r="B281" s="15"/>
      <c r="C281" s="15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13" ht="12.75">
      <c r="A282" s="91"/>
      <c r="B282" s="15"/>
      <c r="C282" s="15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ht="12.75">
      <c r="A283" s="91"/>
      <c r="B283" s="15"/>
      <c r="C283" s="15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3" ht="12.75">
      <c r="A284" s="91"/>
      <c r="B284" s="15"/>
      <c r="C284" s="15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12.75">
      <c r="A285" s="91"/>
      <c r="B285" s="15"/>
      <c r="C285" s="15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13" ht="12.75">
      <c r="A286" s="91"/>
      <c r="B286" s="15"/>
      <c r="C286" s="15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ht="12.75">
      <c r="A287" s="91"/>
      <c r="B287" s="15"/>
      <c r="C287" s="15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2.75">
      <c r="A288" s="91"/>
      <c r="B288" s="15"/>
      <c r="C288" s="15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13" ht="12.75">
      <c r="A289" s="91"/>
      <c r="B289" s="15"/>
      <c r="C289" s="15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2.75">
      <c r="A290" s="91"/>
      <c r="B290" s="15"/>
      <c r="C290" s="15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13" ht="12.75">
      <c r="A291" s="91"/>
      <c r="B291" s="15"/>
      <c r="C291" s="15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1:13" ht="12.75">
      <c r="A292" s="91"/>
      <c r="B292" s="15"/>
      <c r="C292" s="15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12.75">
      <c r="A293" s="91"/>
      <c r="B293" s="15"/>
      <c r="C293" s="15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1:13" ht="12.75">
      <c r="A294" s="91"/>
      <c r="B294" s="15"/>
      <c r="C294" s="15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1:13" ht="12.75">
      <c r="A295" s="91"/>
      <c r="B295" s="15"/>
      <c r="C295" s="15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12.75">
      <c r="A296" s="91"/>
      <c r="B296" s="15"/>
      <c r="C296" s="15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13" ht="12.75">
      <c r="A297" s="91"/>
      <c r="B297" s="15"/>
      <c r="C297" s="15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13" ht="12.75">
      <c r="A298" s="91"/>
      <c r="B298" s="15"/>
      <c r="C298" s="15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13" ht="12.75">
      <c r="A299" s="91"/>
      <c r="B299" s="15"/>
      <c r="C299" s="15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 ht="12.75">
      <c r="A300" s="91"/>
      <c r="B300" s="15"/>
      <c r="C300" s="15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13" ht="12.75">
      <c r="A301" s="91"/>
      <c r="B301" s="15"/>
      <c r="C301" s="15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13" ht="12.75">
      <c r="A302" s="91"/>
      <c r="B302" s="15"/>
      <c r="C302" s="15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13" ht="12.75">
      <c r="A303" s="91"/>
      <c r="B303" s="15"/>
      <c r="C303" s="15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13" ht="12.75">
      <c r="A304" s="91"/>
      <c r="B304" s="15"/>
      <c r="C304" s="15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2.75">
      <c r="A305" s="91"/>
      <c r="B305" s="15"/>
      <c r="C305" s="15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13" ht="12.75">
      <c r="A306" s="91"/>
      <c r="B306" s="15"/>
      <c r="C306" s="15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2.75">
      <c r="A307" s="91"/>
      <c r="B307" s="15"/>
      <c r="C307" s="15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13" ht="12.75">
      <c r="A308" s="91"/>
      <c r="B308" s="15"/>
      <c r="C308" s="15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2.75">
      <c r="A309" s="91"/>
      <c r="B309" s="15"/>
      <c r="C309" s="15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13" ht="12.75">
      <c r="A310" s="91"/>
      <c r="B310" s="15"/>
      <c r="C310" s="15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13" ht="12.75">
      <c r="A311" s="91"/>
      <c r="B311" s="15"/>
      <c r="C311" s="15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13" ht="12.75">
      <c r="A312" s="91"/>
      <c r="B312" s="15"/>
      <c r="C312" s="15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13" ht="12.75">
      <c r="A313" s="91"/>
      <c r="B313" s="15"/>
      <c r="C313" s="15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13" ht="12.75">
      <c r="A314" s="91"/>
      <c r="B314" s="15"/>
      <c r="C314" s="15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13" ht="12.75">
      <c r="A315" s="91"/>
      <c r="B315" s="15"/>
      <c r="C315" s="15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1:13" ht="12.75">
      <c r="A316" s="91"/>
      <c r="B316" s="15"/>
      <c r="C316" s="15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2.75">
      <c r="A317" s="91"/>
      <c r="B317" s="15"/>
      <c r="C317" s="15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1:13" ht="12.75">
      <c r="A318" s="91"/>
      <c r="B318" s="15"/>
      <c r="C318" s="15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13" ht="12.75">
      <c r="A319" s="91"/>
      <c r="B319" s="15"/>
      <c r="C319" s="15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13" ht="12.75">
      <c r="A320" s="91"/>
      <c r="B320" s="15"/>
      <c r="C320" s="15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1:13" ht="12.75">
      <c r="A321" s="91"/>
      <c r="B321" s="15"/>
      <c r="C321" s="15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2.75">
      <c r="A322" s="91"/>
      <c r="B322" s="15"/>
      <c r="C322" s="15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1:13" ht="12.75">
      <c r="A323" s="91"/>
      <c r="B323" s="15"/>
      <c r="C323" s="15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2.75">
      <c r="A324" s="91"/>
      <c r="B324" s="15"/>
      <c r="C324" s="15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13" ht="12.75">
      <c r="A325" s="91"/>
      <c r="B325" s="15"/>
      <c r="C325" s="15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13" ht="12.75">
      <c r="A326" s="91"/>
      <c r="B326" s="15"/>
      <c r="C326" s="15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13" ht="12.75">
      <c r="A327" s="91"/>
      <c r="B327" s="15"/>
      <c r="C327" s="15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 ht="12.75">
      <c r="A328" s="91"/>
      <c r="B328" s="15"/>
      <c r="C328" s="15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2.75">
      <c r="A329" s="91"/>
      <c r="B329" s="15"/>
      <c r="C329" s="15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13" ht="12.75">
      <c r="A330" s="91"/>
      <c r="B330" s="15"/>
      <c r="C330" s="15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13" ht="12.75">
      <c r="A331" s="91"/>
      <c r="B331" s="15"/>
      <c r="C331" s="15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 ht="12.75">
      <c r="A332" s="91"/>
      <c r="B332" s="15"/>
      <c r="C332" s="15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13" ht="12.75">
      <c r="A333" s="91"/>
      <c r="B333" s="15"/>
      <c r="C333" s="15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13" ht="12.75">
      <c r="A334" s="91"/>
      <c r="B334" s="15"/>
      <c r="C334" s="15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13" ht="12.75">
      <c r="A335" s="91"/>
      <c r="B335" s="15"/>
      <c r="C335" s="15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2.75">
      <c r="A336" s="91"/>
      <c r="B336" s="15"/>
      <c r="C336" s="15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13" ht="12.75">
      <c r="A337" s="91"/>
      <c r="B337" s="15"/>
      <c r="C337" s="15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13" ht="12.75">
      <c r="A338" s="91"/>
      <c r="B338" s="15"/>
      <c r="C338" s="15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13" ht="12.75">
      <c r="A339" s="91"/>
      <c r="B339" s="15"/>
      <c r="C339" s="15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1:13" ht="12.75">
      <c r="A340" s="91"/>
      <c r="B340" s="15"/>
      <c r="C340" s="15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2.75">
      <c r="A341" s="91"/>
      <c r="B341" s="15"/>
      <c r="C341" s="15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1:13" ht="12.75">
      <c r="A342" s="91"/>
      <c r="B342" s="15"/>
      <c r="C342" s="15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2.75">
      <c r="A343" s="91"/>
      <c r="B343" s="15"/>
      <c r="C343" s="15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1:13" ht="12.75">
      <c r="A344" s="91"/>
      <c r="B344" s="15"/>
      <c r="C344" s="15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1:13" ht="12.75">
      <c r="A345" s="91"/>
      <c r="B345" s="15"/>
      <c r="C345" s="15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1:13" ht="12.75">
      <c r="A346" s="91"/>
      <c r="B346" s="15"/>
      <c r="C346" s="15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1:13" ht="12.75">
      <c r="A347" s="91"/>
      <c r="B347" s="15"/>
      <c r="C347" s="15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1:13" ht="12.75">
      <c r="A348" s="91"/>
      <c r="B348" s="15"/>
      <c r="C348" s="15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1:13" ht="12.75">
      <c r="A349" s="91"/>
      <c r="B349" s="15"/>
      <c r="C349" s="15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1:13" ht="12.75">
      <c r="A350" s="91"/>
      <c r="B350" s="15"/>
      <c r="C350" s="15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1:13" ht="12.75">
      <c r="A351" s="91"/>
      <c r="B351" s="15"/>
      <c r="C351" s="15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1:13" ht="12.75">
      <c r="A352" s="91"/>
      <c r="B352" s="15"/>
      <c r="C352" s="15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1:13" ht="12.75">
      <c r="A353" s="91"/>
      <c r="B353" s="15"/>
      <c r="C353" s="15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1:13" ht="12.75">
      <c r="A354" s="91"/>
      <c r="B354" s="15"/>
      <c r="C354" s="15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1:13" ht="12.75">
      <c r="A355" s="91"/>
      <c r="B355" s="15"/>
      <c r="C355" s="15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13" ht="12.75">
      <c r="A356" s="91"/>
      <c r="B356" s="15"/>
      <c r="C356" s="15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1:13" ht="12.75">
      <c r="A357" s="91"/>
      <c r="B357" s="15"/>
      <c r="C357" s="15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1:13" ht="12.75">
      <c r="A358" s="91"/>
      <c r="B358" s="15"/>
      <c r="C358" s="15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1:13" ht="12.75">
      <c r="A359" s="91"/>
      <c r="B359" s="15"/>
      <c r="C359" s="15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1:13" ht="12.75">
      <c r="A360" s="91"/>
      <c r="B360" s="15"/>
      <c r="C360" s="15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1:13" ht="12.75">
      <c r="A361" s="91"/>
      <c r="B361" s="15"/>
      <c r="C361" s="15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1:13" ht="12.75">
      <c r="A362" s="91"/>
      <c r="B362" s="15"/>
      <c r="C362" s="15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13" ht="12.75">
      <c r="A363" s="91"/>
      <c r="B363" s="15"/>
      <c r="C363" s="15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1:13" ht="12.75">
      <c r="A364" s="91"/>
      <c r="B364" s="15"/>
      <c r="C364" s="15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1:13" ht="12.75">
      <c r="A365" s="91"/>
      <c r="B365" s="15"/>
      <c r="C365" s="15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13" ht="12.75">
      <c r="A366" s="91"/>
      <c r="B366" s="15"/>
      <c r="C366" s="15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13" ht="12.75">
      <c r="A367" s="91"/>
      <c r="B367" s="15"/>
      <c r="C367" s="15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1:13" ht="12.75">
      <c r="A368" s="91"/>
      <c r="B368" s="15"/>
      <c r="C368" s="15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1:13" ht="12.75">
      <c r="A369" s="91"/>
      <c r="B369" s="15"/>
      <c r="C369" s="15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1:13" ht="12.75">
      <c r="A370" s="91"/>
      <c r="B370" s="15"/>
      <c r="C370" s="15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13" ht="12.75">
      <c r="A371" s="91"/>
      <c r="B371" s="15"/>
      <c r="C371" s="15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1:13" ht="12.75">
      <c r="A372" s="91"/>
      <c r="B372" s="15"/>
      <c r="C372" s="15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1:13" ht="12.75">
      <c r="A373" s="91"/>
      <c r="B373" s="15"/>
      <c r="C373" s="15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13" ht="12.75">
      <c r="A374" s="91"/>
      <c r="B374" s="15"/>
      <c r="C374" s="15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13" ht="12.75">
      <c r="A375" s="91"/>
      <c r="B375" s="15"/>
      <c r="C375" s="15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13" ht="12.75">
      <c r="A376" s="91"/>
      <c r="B376" s="15"/>
      <c r="C376" s="15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13" ht="12.75">
      <c r="A377" s="91"/>
      <c r="B377" s="15"/>
      <c r="C377" s="15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13" ht="12.75">
      <c r="A378" s="91"/>
      <c r="B378" s="15"/>
      <c r="C378" s="15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1:13" ht="12.75">
      <c r="A379" s="91"/>
      <c r="B379" s="15"/>
      <c r="C379" s="15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13" ht="12.75">
      <c r="A380" s="91"/>
      <c r="B380" s="15"/>
      <c r="C380" s="15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1:13" ht="12.75">
      <c r="A381" s="91"/>
      <c r="B381" s="15"/>
      <c r="C381" s="15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1:13" ht="12.75">
      <c r="A382" s="91"/>
      <c r="B382" s="15"/>
      <c r="C382" s="15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13" ht="12.75">
      <c r="A383" s="91"/>
      <c r="B383" s="15"/>
      <c r="C383" s="15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13" ht="12.75">
      <c r="A384" s="91"/>
      <c r="B384" s="15"/>
      <c r="C384" s="15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13" ht="12.75">
      <c r="A385" s="91"/>
      <c r="B385" s="15"/>
      <c r="C385" s="15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13" ht="12.75">
      <c r="A386" s="91"/>
      <c r="B386" s="15"/>
      <c r="C386" s="15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13" ht="12.75">
      <c r="A387" s="91"/>
      <c r="B387" s="15"/>
      <c r="C387" s="15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1:13" ht="12.75">
      <c r="A388" s="91"/>
      <c r="B388" s="15"/>
      <c r="C388" s="15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1:13" ht="12.75">
      <c r="A389" s="91"/>
      <c r="B389" s="15"/>
      <c r="C389" s="15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1:13" ht="12.75">
      <c r="A390" s="91"/>
      <c r="B390" s="15"/>
      <c r="C390" s="15"/>
      <c r="D390" s="9"/>
      <c r="E390" s="9"/>
      <c r="F390" s="9"/>
      <c r="G390" s="9"/>
      <c r="H390" s="9"/>
      <c r="I390" s="9"/>
      <c r="J390" s="9"/>
      <c r="K390" s="9"/>
      <c r="L390" s="9"/>
      <c r="M390" s="9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OŠ</cp:lastModifiedBy>
  <cp:lastPrinted>2013-12-27T08:17:39Z</cp:lastPrinted>
  <dcterms:created xsi:type="dcterms:W3CDTF">2013-09-11T11:00:21Z</dcterms:created>
  <dcterms:modified xsi:type="dcterms:W3CDTF">2013-12-27T08:17:42Z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